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0095\Documents\IPMsg\AutoSave\"/>
    </mc:Choice>
  </mc:AlternateContent>
  <bookViews>
    <workbookView xWindow="-120" yWindow="-120" windowWidth="29040" windowHeight="15990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Sheet2!$A$1:$AX$49</definedName>
    <definedName name="_xlnm._FilterDatabase" localSheetId="1" hidden="1">Sheet2!$A$1:$BC$1</definedName>
    <definedName name="Агальматолит_Баргилт">Sheet2!$AC$2</definedName>
    <definedName name="Алт">[1]Sheet4!$F$2</definedName>
    <definedName name="Алт_үндсэн">Sheet2!$E$2</definedName>
    <definedName name="Алт_үүсмэл">Sheet2!$G$2</definedName>
    <definedName name="Алт_шороон">Sheet2!$F$2</definedName>
    <definedName name="Балчулуу">Sheet2!$AD$2</definedName>
    <definedName name="Бар.м.Алевролит">Sheet2!$AE$2</definedName>
    <definedName name="Бар.м.Барилгынчулуу">Sheet2!$AH$2:$AH$5</definedName>
    <definedName name="Бар.м.Битумжсэнэлсэнчулуу">Sheet1!#REF!</definedName>
    <definedName name="Бар.м.Галтуулыншаарга">Sheet2!$AF$2</definedName>
    <definedName name="Бар.м.Гантиг">Sheet2!$AG$2</definedName>
    <definedName name="Бар.м.Дайрга">Sheet2!$AH$2:$AH$5</definedName>
    <definedName name="Бар.м.Доломит">Sheet2!$AI$2:$AI$3</definedName>
    <definedName name="Бар.м.Ногоонхаш">Sheet2!$AJ$2</definedName>
    <definedName name="Бар.м.Цемент">Sheet1!#REF!</definedName>
    <definedName name="Бар.м.Шавар">Sheet2!$AK$2:$AK$3</definedName>
    <definedName name="Бар.м.Шохойнчулуу">Sheet2!$AL$2:$AL$4</definedName>
    <definedName name="Бар.м.Элс">Sheet2!$AM$2</definedName>
    <definedName name="Бар.м.Элс_хайрга">Sheet2!$AN$2:$AN$6</definedName>
    <definedName name="Бар.м.Элсэнчулуу">Sheet1!#REF!</definedName>
    <definedName name="Битум">Sheet2!$AO$2</definedName>
    <definedName name="Болор">Sheet2!$AP$2</definedName>
    <definedName name="Боржин">Sheet2!$AQ$2</definedName>
    <definedName name="Гөлтгөнө">Sheet2!$AR$2</definedName>
    <definedName name="ГХЭлемент">Sheet2!$H$2</definedName>
    <definedName name="Гянтболд">[1]Sheet4!$N$2:$N$4</definedName>
    <definedName name="Гянтболд_үндсэн">Sheet2!$I$2</definedName>
    <definedName name="Гянтболд_шороон">Sheet2!$J$2</definedName>
    <definedName name="Давс">Sheet2!$AS$2</definedName>
    <definedName name="Зэс">Sheet2!$K$2:$K$3</definedName>
    <definedName name="Лити">Sheet2!$L$2</definedName>
    <definedName name="Магни">Sheet2!$Q$2</definedName>
    <definedName name="Манган">Sheet2!$R$2:$R$3</definedName>
    <definedName name="Молибден">Sheet2!$S$2:$S$4</definedName>
    <definedName name="Молибдени">[1]Sheet4!$L$2:$L$4</definedName>
    <definedName name="Мөнгө">Sheet2!$T$2</definedName>
    <definedName name="Мөсөншүү">Sheet2!$AT$2</definedName>
    <definedName name="Нүүрс_Антрацит">Sheet2!$M$2:$M$4</definedName>
    <definedName name="Нүүрс_Хүрэн">Sheet2!$P$2:$P$3</definedName>
    <definedName name="Нүүрс_Чулуун">Sheet2!$N$2:$N$5</definedName>
    <definedName name="Нүүрс_Эрчимхүчний">Sheet2!$O$2:$O$3</definedName>
    <definedName name="Перлит">Sheet2!$AU$2</definedName>
    <definedName name="Төмөр">Sheet2!$U$2:$U$7</definedName>
    <definedName name="Уран">Sheet2!$V$2</definedName>
    <definedName name="Усанбиндэрьяа">Sheet2!$W$2</definedName>
    <definedName name="Фосфорит">Sheet2!$AV$2</definedName>
    <definedName name="Хайлууржонш">Sheet2!$AW$2:$AW$7</definedName>
    <definedName name="Холимогметалл_Pb_Zn_Cu_Mo_Au_Ag_Cd_Re_Sb_S_As">Sheet2!$X$2:$X$5</definedName>
    <definedName name="Цагаантугалга_Гянтболд_Үүсмэл">Sheet2!$AA$2:$AA$4</definedName>
    <definedName name="Цагаантугалга_Гянтболд_шороон">Sheet2!$Z$2:$Z$4</definedName>
    <definedName name="Цагаантугалга_шороон">Sheet2!$Y$2</definedName>
    <definedName name="Цайр">Sheet2!$AB$2</definedName>
    <definedName name="Цеолит">Sheet2!$AX$2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9" i="2" l="1"/>
  <c r="A30" i="2" l="1"/>
  <c r="A28" i="2"/>
  <c r="A27" i="2"/>
  <c r="D34" i="1"/>
  <c r="D35" i="1"/>
  <c r="D36" i="1"/>
  <c r="D33" i="1"/>
  <c r="D27" i="1"/>
  <c r="D28" i="1"/>
  <c r="D26" i="1"/>
  <c r="D23" i="1"/>
  <c r="D24" i="1"/>
  <c r="D22" i="1"/>
  <c r="A16" i="2" l="1"/>
  <c r="A15" i="2"/>
  <c r="A14" i="2"/>
  <c r="A13" i="2"/>
  <c r="A12" i="2"/>
  <c r="A11" i="2"/>
  <c r="A10" i="2"/>
  <c r="A9" i="2"/>
  <c r="A8" i="2"/>
  <c r="A7" i="2"/>
  <c r="A6" i="2"/>
  <c r="E19" i="1" l="1"/>
  <c r="E37" i="1"/>
  <c r="E25" i="1"/>
  <c r="E21" i="1"/>
  <c r="E17" i="1"/>
  <c r="E36" i="1" l="1"/>
  <c r="E35" i="1"/>
  <c r="E34" i="1"/>
  <c r="E33" i="1"/>
  <c r="E32" i="1"/>
  <c r="E31" i="1"/>
  <c r="E30" i="1"/>
  <c r="E29" i="1"/>
  <c r="E18" i="1" l="1"/>
  <c r="E28" i="1"/>
  <c r="E27" i="1"/>
  <c r="E26" i="1"/>
  <c r="E24" i="1"/>
  <c r="E23" i="1"/>
  <c r="E22" i="1"/>
  <c r="E20" i="1"/>
</calcChain>
</file>

<file path=xl/sharedStrings.xml><?xml version="1.0" encoding="utf-8"?>
<sst xmlns="http://schemas.openxmlformats.org/spreadsheetml/2006/main" count="533" uniqueCount="201">
  <si>
    <t>Ерөнхий мэдээлэл</t>
  </si>
  <si>
    <t>Төсөл хэрэгжүүлэгч компани</t>
  </si>
  <si>
    <t>Тусгай зөвшөөрлийн дугаар</t>
  </si>
  <si>
    <t>Ашигт малтмалын төрөл</t>
  </si>
  <si>
    <t>ТЭЗҮ, зураг төсөл хийгдсэн эсэх</t>
  </si>
  <si>
    <t>БОННҮ-тэй эсэх</t>
  </si>
  <si>
    <t>Үндсэн үзүүлэлт</t>
  </si>
  <si>
    <t xml:space="preserve">Хэмжих нэгж </t>
  </si>
  <si>
    <t>Тоо хэмжээ</t>
  </si>
  <si>
    <t>Тайлбар</t>
  </si>
  <si>
    <t>мян.тн</t>
  </si>
  <si>
    <t>Үйлдвэрлэлийн нөөц</t>
  </si>
  <si>
    <t>Уурхайн жилийн хүчин чадал</t>
  </si>
  <si>
    <t>Ажиллагсдын тоо</t>
  </si>
  <si>
    <t>хүн</t>
  </si>
  <si>
    <t>%</t>
  </si>
  <si>
    <t>км</t>
  </si>
  <si>
    <t>Цахилгаан эрчим хүчний эх үүсвэр, хэрэглээ</t>
  </si>
  <si>
    <t>кВт/цаг</t>
  </si>
  <si>
    <t>/Хамгийн ойр байрлах төвийн эрчим хүчний шугамаас хэдэн км зайд байрладаг талаар мэдээлэл оруулах/</t>
  </si>
  <si>
    <t>Үйлдвэрлэлд ашиглагдах усны эх үүсвэр, хэрэглээ</t>
  </si>
  <si>
    <t>л/сек</t>
  </si>
  <si>
    <t>Төслийн нийт хөрөнгө оруулалт</t>
  </si>
  <si>
    <t>Үүнээс:</t>
  </si>
  <si>
    <t>сая.төг</t>
  </si>
  <si>
    <t>Нийт борлуулалтын орлого</t>
  </si>
  <si>
    <t>Цэвэр ашиг</t>
  </si>
  <si>
    <t>Бүтээгдэхүүний өөрийн өртөг</t>
  </si>
  <si>
    <t>Хөрөнгө оруулалт нөхөх хугацаа</t>
  </si>
  <si>
    <t>жил</t>
  </si>
  <si>
    <t>Дотоод болон гадаадын банк, санхүүгийн байгууллагад өр зээлтэй эсэх</t>
  </si>
  <si>
    <t>Д/д</t>
  </si>
  <si>
    <t>Ордын байршил /аймаг, сум/</t>
  </si>
  <si>
    <t>Бүртгэгдсэн анхны геологийн нөөц</t>
  </si>
  <si>
    <t>Зэс</t>
  </si>
  <si>
    <t>Эрдэс/металл 1</t>
  </si>
  <si>
    <t>Эрдэс/металл 2</t>
  </si>
  <si>
    <t>Эрдэс/металл 3</t>
  </si>
  <si>
    <t>кг</t>
  </si>
  <si>
    <t>Мөнгө</t>
  </si>
  <si>
    <t>Уран</t>
  </si>
  <si>
    <t>Манган</t>
  </si>
  <si>
    <t>Хүдэр (элс) хэмжих нэгж</t>
  </si>
  <si>
    <t>Баяжмалын хэмжих нэгж</t>
  </si>
  <si>
    <t>Алт (Гулдмай)</t>
  </si>
  <si>
    <t>Мөнгөний баяжмал</t>
  </si>
  <si>
    <t>Зэсийн баяжмал</t>
  </si>
  <si>
    <t>Цайрын баяжмал</t>
  </si>
  <si>
    <t>Цагаан тугалганы баяжмал</t>
  </si>
  <si>
    <t>Молибдений баяжмал</t>
  </si>
  <si>
    <t>Манганы баяжмал</t>
  </si>
  <si>
    <t>Гянтболдын баяжмал</t>
  </si>
  <si>
    <t>Төмрийн бүхэллэг баяжмал</t>
  </si>
  <si>
    <t>Шар нунтаг</t>
  </si>
  <si>
    <t>мян.м3</t>
  </si>
  <si>
    <t>Молибдений исэл</t>
  </si>
  <si>
    <t>Манганы хүдэр</t>
  </si>
  <si>
    <t>Төмрийн нунтаг баяжмал</t>
  </si>
  <si>
    <t>Улайсгасан рени</t>
  </si>
  <si>
    <t>Төмрийн бүхэллэг хүдэр</t>
  </si>
  <si>
    <t>Төмрийн нунтаг хүдэр</t>
  </si>
  <si>
    <t>Бөөнцөг (аргалж, хорголж)</t>
  </si>
  <si>
    <t>Шууд ангижруулсан төмөр DRI</t>
  </si>
  <si>
    <t>тн</t>
  </si>
  <si>
    <t>Ашигт малтмалын ордын төрөл</t>
  </si>
  <si>
    <t>Алт_үндсэн</t>
  </si>
  <si>
    <t>Алт_шороон</t>
  </si>
  <si>
    <t>Лити</t>
  </si>
  <si>
    <t>Магни</t>
  </si>
  <si>
    <t>Молибден</t>
  </si>
  <si>
    <t>Төмөр</t>
  </si>
  <si>
    <t>Усан биндэрьяа</t>
  </si>
  <si>
    <t>Цайр</t>
  </si>
  <si>
    <t>Агальматолит (Баргилт)</t>
  </si>
  <si>
    <t>Битум</t>
  </si>
  <si>
    <t>Болор</t>
  </si>
  <si>
    <t>Боржин</t>
  </si>
  <si>
    <t>Гөлтгөнө</t>
  </si>
  <si>
    <t>Давс</t>
  </si>
  <si>
    <t>Мөсөн шүү</t>
  </si>
  <si>
    <t>Перлит</t>
  </si>
  <si>
    <t>Фосфорит</t>
  </si>
  <si>
    <t>Цеолит</t>
  </si>
  <si>
    <t>ГХЭ-ийн баяжмал</t>
  </si>
  <si>
    <t>Литигийн баяжмал</t>
  </si>
  <si>
    <t>Магнийн баяжмал</t>
  </si>
  <si>
    <t>Бал чулууны баяжмал</t>
  </si>
  <si>
    <t>Алевролит</t>
  </si>
  <si>
    <t>Дайрга 0-5</t>
  </si>
  <si>
    <t>Хүрмэн чулуу</t>
  </si>
  <si>
    <t>Гантиг</t>
  </si>
  <si>
    <t>Эрдэс нунтаг</t>
  </si>
  <si>
    <t>Ногоон хаш</t>
  </si>
  <si>
    <t>Шавар</t>
  </si>
  <si>
    <t>Шохой</t>
  </si>
  <si>
    <t>Цемент</t>
  </si>
  <si>
    <t>Элс</t>
  </si>
  <si>
    <t>Хайрга 0-5</t>
  </si>
  <si>
    <t>Фосфорын баяжмал</t>
  </si>
  <si>
    <t>Хар тугалганы баяжмал</t>
  </si>
  <si>
    <t>Дайрга 10-20</t>
  </si>
  <si>
    <t>Клинкер (Хагас боловсруулсан цемент)</t>
  </si>
  <si>
    <t>Хайрга 10-20</t>
  </si>
  <si>
    <t>Молибден баяжмал</t>
  </si>
  <si>
    <t>Дайрга 5-10</t>
  </si>
  <si>
    <t>Тоосго</t>
  </si>
  <si>
    <t>Шохойн чулуу</t>
  </si>
  <si>
    <t>Хайрга 5-10</t>
  </si>
  <si>
    <t>Дайрга 20-40</t>
  </si>
  <si>
    <t>Хайрга 20-40</t>
  </si>
  <si>
    <t>Алт_үүсмэл</t>
  </si>
  <si>
    <t>ГХЭлемент</t>
  </si>
  <si>
    <t>Гянтболд_үндсэн</t>
  </si>
  <si>
    <t>Гянтболд_шороон</t>
  </si>
  <si>
    <t>Усанбиндэрьяа</t>
  </si>
  <si>
    <t>Холимогметалл_Pb_Zn_Cu_Mo_Au_Ag_Cd_Re_Sb_S_As</t>
  </si>
  <si>
    <t>Цагаантугалга_шороон</t>
  </si>
  <si>
    <t>Цагаантугалга_Гянтболд_шороон</t>
  </si>
  <si>
    <t>Цагаантугалга_Гянтболд_Үүсмэл</t>
  </si>
  <si>
    <t>Агальматолит_Баргилт</t>
  </si>
  <si>
    <t>Балчулуу</t>
  </si>
  <si>
    <t>Бар.м.Алевролит</t>
  </si>
  <si>
    <t>Бар.м.Галтуулыншаарга</t>
  </si>
  <si>
    <t>Бар.м.Гантиг</t>
  </si>
  <si>
    <t>Бар.м.Доломит</t>
  </si>
  <si>
    <t>Бар.м.Ногоонхаш</t>
  </si>
  <si>
    <t>Бар.м.Шавар</t>
  </si>
  <si>
    <t>Бар.м.Шохойнчулуу</t>
  </si>
  <si>
    <t>Бар.м.Элс</t>
  </si>
  <si>
    <t>Бар.м.Элс_хайрга</t>
  </si>
  <si>
    <t>Мөсөншүү</t>
  </si>
  <si>
    <t>Хайлууржонш</t>
  </si>
  <si>
    <t>Эрдэс/Металл</t>
  </si>
  <si>
    <t>Үлдэгдэл геологийн нөөц</t>
  </si>
  <si>
    <t>Бөглөх заавар</t>
  </si>
  <si>
    <t>Эрдэс/Металлын нэрийг сонгоход хэмжих нэгж автоматаар гарна. Тоо хэмжээг нэгжийн дагуу бөглөнө үү.</t>
  </si>
  <si>
    <t>Тоо хэмжээг нэгжийн дагуу бөглөнө үү.</t>
  </si>
  <si>
    <t>Бар.м.Барилгынчулуу</t>
  </si>
  <si>
    <t xml:space="preserve">Хайлуур жоншны баяжмал </t>
  </si>
  <si>
    <t xml:space="preserve">Бүхэллэг жонш </t>
  </si>
  <si>
    <t>Хайлуур жоншны хүдэр</t>
  </si>
  <si>
    <t>мян.ш</t>
  </si>
  <si>
    <t>Тоо хэмжээ хэсэгт хэрэглээгээ, тайлбар хэсэгт эх үүсвэрээ бичнэ үү.</t>
  </si>
  <si>
    <t xml:space="preserve">Тээвэр, логистик
-          Гадаад, дотоод тээвэр
-          Зам ашиглалт, өртөө боомтын мэдээлэл
</t>
  </si>
  <si>
    <t>Тоо хэмжээ хэсэгт хамгийн ойр байрлах төвийн авто зам, төмөр зам болон хилийн боомтоос хэдэн км-т байрладаг талаар мэдээлэл оруулах. Тайлбар хэсэгт ойр байрлах авто, төмөр зам болон боомтын мэдээллийг оруулах.</t>
  </si>
  <si>
    <t>Геологи, хайгуулын ажилд зарцуулсан зардал</t>
  </si>
  <si>
    <t>Олборлолт</t>
  </si>
  <si>
    <t>Баяжуулалт</t>
  </si>
  <si>
    <t>Дэд бүтэц</t>
  </si>
  <si>
    <t xml:space="preserve">Бусад </t>
  </si>
  <si>
    <t>Эргэлтийн хөрөнгө</t>
  </si>
  <si>
    <t>Хөрөнгө оруулалтын бүтэц</t>
  </si>
  <si>
    <t>Өнөөгийн цэвэр үнэ цэнэ (NPV@10%)</t>
  </si>
  <si>
    <t>Дотоод өгөөжийн хувь (IRR)</t>
  </si>
  <si>
    <t>Хөрөнгө оруулалтын зардлын төрөл.</t>
  </si>
  <si>
    <t>Өр зээлтэй бол тайлбар хэсэгт тийм гэж оруулаад тоо хэмжээ хэсэгт өр зээлийн хэмжээг оруулна уу.</t>
  </si>
  <si>
    <t>Бүтээгдэхүүн 1</t>
  </si>
  <si>
    <t>Бүтээгдэхүүн 2</t>
  </si>
  <si>
    <t>Бүтээгдэхүүн 3</t>
  </si>
  <si>
    <t>Бүтээгдэхүүн 4</t>
  </si>
  <si>
    <t>Бүтээгдэхүүний нэр төрөл, гаргалт</t>
  </si>
  <si>
    <t>Үүнээс: Экспортлох бүтээгдэхүүний нэр төрөл, гаргалт</t>
  </si>
  <si>
    <t>Өнөөдрийн байдлаар оруулсан хөрөнгө оруулалтын хэмжээ</t>
  </si>
  <si>
    <t>Цаашид шаардлагатай байгаа хөрөнгө оруулалтын хэмжээ</t>
  </si>
  <si>
    <t>10.     Дэд бүтэц</t>
  </si>
  <si>
    <t>11.     Эдийн засаг</t>
  </si>
  <si>
    <t>11.1.1</t>
  </si>
  <si>
    <t>11.1.2</t>
  </si>
  <si>
    <t>11.2.1</t>
  </si>
  <si>
    <t>11.2.2</t>
  </si>
  <si>
    <t>11.2.3</t>
  </si>
  <si>
    <t>11.2.4</t>
  </si>
  <si>
    <t>11.2.5</t>
  </si>
  <si>
    <t>11.2.6</t>
  </si>
  <si>
    <t>9.    Үйлдвэрлэл</t>
  </si>
  <si>
    <t>Дүрмийн сан /сая төг/</t>
  </si>
  <si>
    <t>Орд ашиглалтын хугацаа /жил/</t>
  </si>
  <si>
    <t>Эрдэс/Металл/Бүтээгдэхүүний нэр</t>
  </si>
  <si>
    <t>Нийт зардал</t>
  </si>
  <si>
    <t>Улс, орон нутгийн төсөвт төвлөрүүлэх татвар, хураамж</t>
  </si>
  <si>
    <t>Тийм</t>
  </si>
  <si>
    <t>Үгүй</t>
  </si>
  <si>
    <t>Бүтээгдэхүүний нэрийг сонгоход хэмжих нэгж автоматаар гарна. Тоо хэмжээг нэгжийн дагуу бөглөнө үү. Хэрэв бүтээгдэхүүний нэрийг сонгоход тохирох нэр гарч ирэхгүй бол хоосон орхиод тайлбар хэсэгт бүтээгдэхүүний нэрийг бичнэ үү.</t>
  </si>
  <si>
    <t xml:space="preserve">ГЕОЛОГИ, УУЛ УУРХАЙН САЛБАРЫН ХӨРӨНГӨ ОРУУЛАЛТ ШААРДЛАГАТАЙ ТӨСЛИЙН МЭДЭЭЛЭЛ </t>
  </si>
  <si>
    <t>И-мэйл хаяг</t>
  </si>
  <si>
    <t>Утас</t>
  </si>
  <si>
    <t>Жич: Тухайн төслийн явцын талаарх товч мэдээлэл болон цаашид хэрэгжүүлэх үйл ажиллагааны талаар танилцуулга хавсаргана уу.</t>
  </si>
  <si>
    <t>Голлох эрдэс</t>
  </si>
  <si>
    <t>Хүдэр / Нүүрс</t>
  </si>
  <si>
    <t>Антрацит</t>
  </si>
  <si>
    <t>Чулуун нүүрс</t>
  </si>
  <si>
    <t>Эрчим хүчний нүүрс</t>
  </si>
  <si>
    <t>Хүрэн нүүрс</t>
  </si>
  <si>
    <t>Баяжуулсан антрацит</t>
  </si>
  <si>
    <t>Баяжуулсан чулуун нүүрс</t>
  </si>
  <si>
    <t>Кокс</t>
  </si>
  <si>
    <t>Хагас кокс</t>
  </si>
  <si>
    <t>Нүүрс_Антрацит</t>
  </si>
  <si>
    <t>Нүүрс_Чулуун</t>
  </si>
  <si>
    <t>Нүүрс_Эрчимхүчний</t>
  </si>
  <si>
    <t>Нүүрс_Хүрэн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</si>
</sst>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0.0%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color rgb="FF00B0F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6" fillId="0" borderId="0" xfId="1" applyFont="1" applyAlignment="1" applyProtection="1">
      <alignment horizontal="left" vertical="center" wrapText="1"/>
      <protection hidden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readingOrder="1"/>
    </xf>
    <xf numFmtId="0" fontId="4" fillId="0" borderId="0" xfId="0" applyFont="1" applyAlignment="1">
      <alignment horizontal="left" vertical="center" wrapText="1" readingOrder="1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6" fillId="0" borderId="0" xfId="1" applyFont="1" applyAlignment="1" applyProtection="1">
      <alignment horizontal="left" vertical="center"/>
      <protection hidden="1"/>
    </xf>
    <xf numFmtId="0" fontId="6" fillId="0" borderId="0" xfId="1" applyFont="1" applyAlignment="1" applyProtection="1">
      <alignment horizontal="center" vertical="center" wrapText="1"/>
      <protection hidden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alignment horizontal="left" vertical="center" wrapText="1"/>
      <protection locked="0"/>
    </xf>
    <xf numFmtId="165" fontId="1" fillId="0" borderId="1" xfId="2" applyNumberFormat="1" applyFont="1" applyBorder="1" applyAlignment="1" applyProtection="1">
      <alignment horizontal="center" vertical="center" wrapText="1"/>
      <protection locked="0"/>
    </xf>
    <xf numFmtId="164" fontId="1" fillId="0" borderId="1" xfId="2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/>
      <protection locked="0"/>
    </xf>
    <xf numFmtId="166" fontId="1" fillId="0" borderId="1" xfId="3" applyNumberFormat="1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1" xfId="0" applyBorder="1"/>
    <xf numFmtId="0" fontId="1" fillId="0" borderId="0" xfId="0" applyFont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165" fontId="8" fillId="0" borderId="1" xfId="2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1" xfId="0" applyFont="1" applyBorder="1" applyProtection="1"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165" fontId="9" fillId="0" borderId="1" xfId="2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Protection="1">
      <protection locked="0"/>
    </xf>
    <xf numFmtId="0" fontId="9" fillId="0" borderId="0" xfId="0" applyFont="1" applyProtection="1">
      <protection locked="0"/>
    </xf>
    <xf numFmtId="0" fontId="9" fillId="0" borderId="0" xfId="0" applyFont="1"/>
    <xf numFmtId="0" fontId="9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3" xfId="0" applyFont="1" applyBorder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6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left" vertical="center" wrapText="1" indent="4"/>
      <protection locked="0"/>
    </xf>
    <xf numFmtId="0" fontId="9" fillId="0" borderId="4" xfId="0" applyFont="1" applyBorder="1" applyAlignment="1" applyProtection="1">
      <alignment horizontal="left" vertical="center" wrapText="1" indent="4"/>
      <protection locked="0"/>
    </xf>
    <xf numFmtId="0" fontId="9" fillId="0" borderId="3" xfId="0" applyFont="1" applyBorder="1" applyAlignment="1" applyProtection="1">
      <alignment horizontal="left" vertical="center" wrapText="1" indent="4"/>
      <protection locked="0"/>
    </xf>
  </cellXfs>
  <cellStyles count="4">
    <cellStyle name="Comma" xfId="2" builtinId="3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WNLOADS\Book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>
        <row r="2">
          <cell r="F2" t="str">
            <v>Алт (Гулдмай)</v>
          </cell>
          <cell r="L2" t="str">
            <v>Молибдений баяжмал</v>
          </cell>
          <cell r="N2" t="str">
            <v>Гянтболдын баяжмал</v>
          </cell>
        </row>
        <row r="3">
          <cell r="L3" t="str">
            <v>Молибдений исэл</v>
          </cell>
        </row>
        <row r="4">
          <cell r="L4" t="str">
            <v>Улайсгасан рени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99"/>
  <sheetViews>
    <sheetView tabSelected="1" zoomScaleNormal="100" workbookViewId="0">
      <selection activeCell="C6" sqref="C6:F6"/>
    </sheetView>
  </sheetViews>
  <sheetFormatPr defaultRowHeight="12.75" x14ac:dyDescent="0.2"/>
  <cols>
    <col min="1" max="1" width="6.140625" style="17" bestFit="1" customWidth="1"/>
    <col min="2" max="2" width="30" style="14" customWidth="1"/>
    <col min="3" max="3" width="14.7109375" style="14" bestFit="1" customWidth="1"/>
    <col min="4" max="4" width="17.42578125" style="14" customWidth="1"/>
    <col min="5" max="5" width="10" style="14" customWidth="1"/>
    <col min="6" max="6" width="14" style="14" customWidth="1"/>
    <col min="7" max="7" width="46" style="14" customWidth="1"/>
    <col min="8" max="8" width="35.42578125" style="14" customWidth="1"/>
    <col min="9" max="10" width="9.140625" style="14"/>
    <col min="11" max="11" width="8.42578125" style="14" customWidth="1"/>
    <col min="12" max="12" width="9.140625" style="14" customWidth="1"/>
    <col min="13" max="13" width="30.5703125" style="1" bestFit="1" customWidth="1"/>
    <col min="14" max="14" width="14.42578125" style="1" bestFit="1" customWidth="1"/>
    <col min="15" max="15" width="12.5703125" style="1" bestFit="1" customWidth="1"/>
    <col min="16" max="16" width="14.42578125" style="1" bestFit="1" customWidth="1"/>
    <col min="17" max="17" width="13.42578125" style="1" bestFit="1" customWidth="1"/>
    <col min="18" max="18" width="13.85546875" style="1" bestFit="1" customWidth="1"/>
    <col min="19" max="19" width="13.5703125" style="1" bestFit="1" customWidth="1"/>
    <col min="20" max="20" width="16.140625" style="1" bestFit="1" customWidth="1"/>
    <col min="21" max="22" width="19.5703125" style="1" bestFit="1" customWidth="1"/>
    <col min="23" max="23" width="20.140625" style="1" bestFit="1" customWidth="1"/>
    <col min="24" max="24" width="6.5703125" style="1" bestFit="1" customWidth="1"/>
    <col min="25" max="25" width="17" style="1" bestFit="1" customWidth="1"/>
    <col min="26" max="26" width="16.5703125" style="1" bestFit="1" customWidth="1"/>
    <col min="27" max="27" width="16.85546875" style="1" bestFit="1" customWidth="1"/>
    <col min="28" max="28" width="20.140625" style="1" bestFit="1" customWidth="1"/>
    <col min="29" max="29" width="17.7109375" style="1" bestFit="1" customWidth="1"/>
    <col min="30" max="30" width="28" style="1" bestFit="1" customWidth="1"/>
    <col min="31" max="31" width="10.5703125" style="1" bestFit="1" customWidth="1"/>
    <col min="32" max="32" width="16.7109375" style="1" bestFit="1" customWidth="1"/>
    <col min="33" max="33" width="30" style="1" bestFit="1" customWidth="1"/>
    <col min="34" max="34" width="24.7109375" style="1" bestFit="1" customWidth="1"/>
    <col min="35" max="35" width="25.85546875" style="1" bestFit="1" customWidth="1"/>
    <col min="36" max="36" width="26.85546875" style="1" bestFit="1" customWidth="1"/>
    <col min="37" max="37" width="16" style="1" bestFit="1" customWidth="1"/>
    <col min="38" max="38" width="23" style="1" bestFit="1" customWidth="1"/>
    <col min="39" max="39" width="20.5703125" style="1" bestFit="1" customWidth="1"/>
    <col min="40" max="40" width="13.28515625" style="1" bestFit="1" customWidth="1"/>
    <col min="41" max="41" width="15.85546875" style="1" bestFit="1" customWidth="1"/>
    <col min="42" max="42" width="12.7109375" style="1" bestFit="1" customWidth="1"/>
    <col min="43" max="43" width="15" style="1" customWidth="1"/>
    <col min="44" max="44" width="14.5703125" style="1" bestFit="1" customWidth="1"/>
    <col min="45" max="45" width="13" style="1" bestFit="1" customWidth="1"/>
    <col min="46" max="46" width="12.5703125" style="1" bestFit="1" customWidth="1"/>
    <col min="47" max="47" width="35.42578125" style="1" bestFit="1" customWidth="1"/>
    <col min="48" max="48" width="12.28515625" style="1" bestFit="1" customWidth="1"/>
    <col min="49" max="49" width="13.28515625" style="1" bestFit="1" customWidth="1"/>
    <col min="50" max="51" width="8.5703125" style="1" bestFit="1" customWidth="1"/>
    <col min="52" max="52" width="9.85546875" style="1" bestFit="1" customWidth="1"/>
    <col min="53" max="53" width="10.7109375" style="1" bestFit="1" customWidth="1"/>
    <col min="54" max="54" width="7.5703125" style="1" bestFit="1" customWidth="1"/>
    <col min="55" max="55" width="12.42578125" style="1" bestFit="1" customWidth="1"/>
    <col min="56" max="56" width="9.28515625" style="1" bestFit="1" customWidth="1"/>
    <col min="57" max="57" width="18.5703125" style="1" bestFit="1" customWidth="1"/>
    <col min="58" max="58" width="24.28515625" style="1" bestFit="1" customWidth="1"/>
    <col min="59" max="59" width="9.42578125" style="1" bestFit="1" customWidth="1"/>
    <col min="60" max="60" width="0" style="1" hidden="1" customWidth="1"/>
    <col min="61" max="61" width="35.42578125" style="1" bestFit="1" customWidth="1"/>
    <col min="62" max="62" width="7.140625" style="1" bestFit="1" customWidth="1"/>
    <col min="63" max="63" width="0" style="1" hidden="1" customWidth="1"/>
    <col min="64" max="16384" width="9.140625" style="1"/>
  </cols>
  <sheetData>
    <row r="1" spans="1:68" ht="25.5" customHeight="1" x14ac:dyDescent="0.2">
      <c r="A1" s="64" t="s">
        <v>183</v>
      </c>
      <c r="B1" s="64"/>
      <c r="C1" s="64"/>
      <c r="D1" s="64"/>
      <c r="E1" s="64"/>
      <c r="F1" s="64"/>
      <c r="G1" s="64"/>
      <c r="H1" s="13"/>
      <c r="BK1" s="11"/>
      <c r="BL1" s="11"/>
      <c r="BM1" s="11"/>
      <c r="BN1" s="11"/>
      <c r="BO1" s="11"/>
      <c r="BP1" s="11"/>
    </row>
    <row r="2" spans="1:68" ht="15" customHeight="1" x14ac:dyDescent="0.2">
      <c r="A2" s="15" t="s">
        <v>31</v>
      </c>
      <c r="B2" s="66" t="s">
        <v>0</v>
      </c>
      <c r="C2" s="66"/>
      <c r="D2" s="66"/>
      <c r="E2" s="66"/>
      <c r="F2" s="66"/>
      <c r="BK2" s="11"/>
      <c r="BL2" s="11"/>
      <c r="BM2" s="11"/>
      <c r="BN2" s="11"/>
      <c r="BO2" s="11"/>
      <c r="BP2" s="11"/>
    </row>
    <row r="3" spans="1:68" ht="15.75" customHeight="1" x14ac:dyDescent="0.2">
      <c r="A3" s="28">
        <v>1</v>
      </c>
      <c r="B3" s="16" t="s">
        <v>1</v>
      </c>
      <c r="C3" s="65"/>
      <c r="D3" s="65"/>
      <c r="E3" s="65"/>
      <c r="F3" s="65"/>
      <c r="BK3" s="11"/>
      <c r="BL3" s="11"/>
      <c r="BM3" s="11"/>
      <c r="BN3" s="11"/>
      <c r="BO3" s="11"/>
      <c r="BP3" s="11"/>
    </row>
    <row r="4" spans="1:68" ht="15.75" customHeight="1" x14ac:dyDescent="0.2">
      <c r="A4" s="28">
        <v>2</v>
      </c>
      <c r="B4" s="16" t="s">
        <v>2</v>
      </c>
      <c r="C4" s="65"/>
      <c r="D4" s="65"/>
      <c r="E4" s="65"/>
      <c r="F4" s="65"/>
      <c r="BK4" s="11"/>
      <c r="BL4" s="11"/>
      <c r="BM4" s="11"/>
      <c r="BN4" s="11"/>
      <c r="BO4" s="11"/>
      <c r="BP4" s="11"/>
    </row>
    <row r="5" spans="1:68" ht="15.75" customHeight="1" x14ac:dyDescent="0.2">
      <c r="A5" s="28">
        <v>3</v>
      </c>
      <c r="B5" s="16" t="s">
        <v>175</v>
      </c>
      <c r="C5" s="65"/>
      <c r="D5" s="65"/>
      <c r="E5" s="65"/>
      <c r="F5" s="65"/>
      <c r="BK5" s="11"/>
      <c r="BL5" s="11"/>
      <c r="BM5" s="11"/>
      <c r="BN5" s="11"/>
      <c r="BO5" s="11"/>
      <c r="BP5" s="11"/>
    </row>
    <row r="6" spans="1:68" ht="15.75" customHeight="1" x14ac:dyDescent="0.2">
      <c r="A6" s="28">
        <v>4</v>
      </c>
      <c r="B6" s="16" t="s">
        <v>3</v>
      </c>
      <c r="C6" s="65"/>
      <c r="D6" s="65"/>
      <c r="E6" s="65"/>
      <c r="F6" s="65"/>
      <c r="BK6" s="11"/>
      <c r="BL6" s="11"/>
      <c r="BM6" s="11"/>
      <c r="BN6" s="11"/>
      <c r="BO6" s="11"/>
      <c r="BP6" s="11"/>
    </row>
    <row r="7" spans="1:68" ht="15.75" customHeight="1" x14ac:dyDescent="0.2">
      <c r="A7" s="28">
        <v>5</v>
      </c>
      <c r="B7" s="16" t="s">
        <v>32</v>
      </c>
      <c r="C7" s="65"/>
      <c r="D7" s="65"/>
      <c r="E7" s="65"/>
      <c r="F7" s="65"/>
      <c r="BK7" s="11"/>
      <c r="BL7" s="11"/>
      <c r="BM7" s="11"/>
      <c r="BN7" s="11"/>
      <c r="BO7" s="11"/>
      <c r="BP7" s="11"/>
    </row>
    <row r="8" spans="1:68" ht="15.75" customHeight="1" x14ac:dyDescent="0.2">
      <c r="A8" s="28">
        <v>6</v>
      </c>
      <c r="B8" s="16" t="s">
        <v>176</v>
      </c>
      <c r="C8" s="65"/>
      <c r="D8" s="65"/>
      <c r="E8" s="65"/>
      <c r="F8" s="65"/>
      <c r="BK8" s="11"/>
      <c r="BL8" s="11"/>
      <c r="BM8" s="11"/>
      <c r="BN8" s="11"/>
      <c r="BO8" s="11"/>
      <c r="BP8" s="11"/>
    </row>
    <row r="9" spans="1:68" ht="15.75" customHeight="1" x14ac:dyDescent="0.2">
      <c r="A9" s="28">
        <v>7</v>
      </c>
      <c r="B9" s="16" t="s">
        <v>4</v>
      </c>
      <c r="C9" s="65"/>
      <c r="D9" s="65"/>
      <c r="E9" s="65"/>
      <c r="F9" s="65"/>
      <c r="BK9" s="11"/>
      <c r="BL9" s="11"/>
      <c r="BM9" s="11"/>
      <c r="BN9" s="11"/>
      <c r="BO9" s="11"/>
      <c r="BP9" s="11"/>
    </row>
    <row r="10" spans="1:68" ht="15.75" customHeight="1" x14ac:dyDescent="0.2">
      <c r="A10" s="28">
        <v>8</v>
      </c>
      <c r="B10" s="16" t="s">
        <v>5</v>
      </c>
      <c r="C10" s="65"/>
      <c r="D10" s="65"/>
      <c r="E10" s="65"/>
      <c r="F10" s="65"/>
      <c r="BK10" s="11"/>
      <c r="BL10" s="11"/>
      <c r="BM10" s="11"/>
      <c r="BN10" s="11"/>
      <c r="BO10" s="11"/>
      <c r="BP10" s="11"/>
    </row>
    <row r="11" spans="1:68" x14ac:dyDescent="0.2">
      <c r="A11" s="28">
        <v>9</v>
      </c>
      <c r="B11" s="16" t="s">
        <v>187</v>
      </c>
      <c r="C11" s="70"/>
      <c r="D11" s="71"/>
      <c r="E11" s="71"/>
      <c r="F11" s="72"/>
      <c r="BK11" s="11"/>
      <c r="BL11" s="11"/>
      <c r="BM11" s="11"/>
      <c r="BN11" s="11"/>
      <c r="BO11" s="11"/>
      <c r="BP11" s="11"/>
    </row>
    <row r="12" spans="1:68" ht="15" x14ac:dyDescent="0.25">
      <c r="A12" s="28">
        <v>10</v>
      </c>
      <c r="B12" s="29" t="s">
        <v>184</v>
      </c>
      <c r="C12" s="70"/>
      <c r="D12" s="71"/>
      <c r="E12" s="71"/>
      <c r="F12" s="72"/>
      <c r="BK12" s="11"/>
      <c r="BL12" s="11"/>
      <c r="BM12" s="11"/>
      <c r="BN12" s="11"/>
      <c r="BO12" s="11"/>
      <c r="BP12" s="11"/>
    </row>
    <row r="13" spans="1:68" ht="15" x14ac:dyDescent="0.25">
      <c r="A13" s="28">
        <v>11</v>
      </c>
      <c r="B13" s="29" t="s">
        <v>185</v>
      </c>
      <c r="C13" s="70"/>
      <c r="D13" s="71"/>
      <c r="E13" s="71"/>
      <c r="F13" s="72"/>
      <c r="BK13" s="11"/>
      <c r="BL13" s="11"/>
      <c r="BM13" s="11"/>
      <c r="BN13" s="11"/>
      <c r="BO13" s="11"/>
      <c r="BP13" s="11"/>
    </row>
    <row r="14" spans="1:68" ht="15" x14ac:dyDescent="0.25">
      <c r="A14" s="30"/>
      <c r="B14"/>
      <c r="BK14" s="11"/>
      <c r="BL14" s="11"/>
      <c r="BM14" s="11"/>
      <c r="BN14" s="11"/>
      <c r="BO14" s="11"/>
      <c r="BP14" s="11"/>
    </row>
    <row r="15" spans="1:68" ht="25.5" x14ac:dyDescent="0.2">
      <c r="A15" s="15" t="s">
        <v>31</v>
      </c>
      <c r="B15" s="66" t="s">
        <v>6</v>
      </c>
      <c r="C15" s="66"/>
      <c r="D15" s="27" t="s">
        <v>177</v>
      </c>
      <c r="E15" s="27" t="s">
        <v>7</v>
      </c>
      <c r="F15" s="27" t="s">
        <v>8</v>
      </c>
      <c r="G15" s="27" t="s">
        <v>9</v>
      </c>
      <c r="H15" s="27" t="s">
        <v>134</v>
      </c>
      <c r="BK15" s="11"/>
      <c r="BL15" s="11"/>
      <c r="BM15" s="11"/>
      <c r="BN15" s="11"/>
      <c r="BO15" s="11"/>
      <c r="BP15" s="11"/>
    </row>
    <row r="16" spans="1:68" ht="15" customHeight="1" x14ac:dyDescent="0.2">
      <c r="A16" s="55" t="s">
        <v>174</v>
      </c>
      <c r="B16" s="56"/>
      <c r="C16" s="56"/>
      <c r="D16" s="56"/>
      <c r="E16" s="56"/>
      <c r="F16" s="56"/>
      <c r="G16" s="56"/>
      <c r="H16" s="57"/>
      <c r="BK16" s="11"/>
      <c r="BL16" s="11"/>
      <c r="BM16" s="11"/>
      <c r="BN16" s="11"/>
      <c r="BO16" s="11"/>
      <c r="BP16" s="11"/>
    </row>
    <row r="17" spans="1:68" x14ac:dyDescent="0.2">
      <c r="A17" s="58">
        <v>9.1</v>
      </c>
      <c r="B17" s="52" t="s">
        <v>33</v>
      </c>
      <c r="C17" s="49" t="s">
        <v>188</v>
      </c>
      <c r="D17" s="50"/>
      <c r="E17" s="18" t="str">
        <f>_xlfn.IFNA(VLOOKUP($C$6, Sheet2!$A$2:$D$47,2,FALSE),"")</f>
        <v/>
      </c>
      <c r="F17" s="24"/>
      <c r="G17" s="20"/>
      <c r="H17" s="25" t="s">
        <v>136</v>
      </c>
      <c r="BK17" s="11"/>
      <c r="BL17" s="11"/>
      <c r="BM17" s="11"/>
      <c r="BN17" s="11"/>
      <c r="BO17" s="11"/>
      <c r="BP17" s="11"/>
    </row>
    <row r="18" spans="1:68" x14ac:dyDescent="0.2">
      <c r="A18" s="59"/>
      <c r="B18" s="53"/>
      <c r="C18" s="16" t="s">
        <v>35</v>
      </c>
      <c r="D18" s="16"/>
      <c r="E18" s="18" t="str">
        <f>_xlfn.IFNA(VLOOKUP($D$18,Sheet2!$A$2:$D$47,3,FALSE), "")</f>
        <v/>
      </c>
      <c r="F18" s="24"/>
      <c r="G18" s="20"/>
      <c r="H18" s="58" t="s">
        <v>135</v>
      </c>
      <c r="BK18" s="11"/>
      <c r="BL18" s="11"/>
      <c r="BM18" s="11"/>
      <c r="BN18" s="11"/>
      <c r="BO18" s="11"/>
      <c r="BP18" s="11"/>
    </row>
    <row r="19" spans="1:68" x14ac:dyDescent="0.2">
      <c r="A19" s="59"/>
      <c r="B19" s="53"/>
      <c r="C19" s="16" t="s">
        <v>36</v>
      </c>
      <c r="D19" s="16"/>
      <c r="E19" s="18" t="str">
        <f>_xlfn.IFNA(VLOOKUP($D$19,Sheet2!$A$2:$D$47,3,FALSE),"")</f>
        <v/>
      </c>
      <c r="F19" s="24"/>
      <c r="G19" s="20"/>
      <c r="H19" s="59"/>
      <c r="BK19" s="11"/>
      <c r="BL19" s="11"/>
      <c r="BM19" s="11"/>
      <c r="BN19" s="11"/>
      <c r="BO19" s="11"/>
      <c r="BP19" s="11"/>
    </row>
    <row r="20" spans="1:68" ht="14.25" customHeight="1" x14ac:dyDescent="0.2">
      <c r="A20" s="60"/>
      <c r="B20" s="54"/>
      <c r="C20" s="16" t="s">
        <v>37</v>
      </c>
      <c r="D20" s="16"/>
      <c r="E20" s="18" t="str">
        <f>_xlfn.IFNA(VLOOKUP($D$20,Sheet2!$A$2:$D$47,3,FALSE),"")</f>
        <v/>
      </c>
      <c r="F20" s="24"/>
      <c r="G20" s="20"/>
      <c r="H20" s="60"/>
      <c r="BK20" s="11"/>
      <c r="BL20" s="11"/>
      <c r="BM20" s="11"/>
      <c r="BN20" s="11"/>
      <c r="BO20" s="11"/>
      <c r="BP20" s="11"/>
    </row>
    <row r="21" spans="1:68" ht="14.25" customHeight="1" x14ac:dyDescent="0.2">
      <c r="A21" s="58">
        <v>9.1999999999999993</v>
      </c>
      <c r="B21" s="58" t="s">
        <v>133</v>
      </c>
      <c r="C21" s="49" t="s">
        <v>188</v>
      </c>
      <c r="D21" s="50"/>
      <c r="E21" s="18" t="str">
        <f>_xlfn.IFNA(VLOOKUP($C$6, Sheet2!$A$2:$D$47,2,FALSE),"")</f>
        <v/>
      </c>
      <c r="F21" s="24"/>
      <c r="G21" s="20"/>
      <c r="H21" s="25" t="s">
        <v>136</v>
      </c>
      <c r="BK21" s="11"/>
      <c r="BL21" s="11"/>
      <c r="BM21" s="11"/>
      <c r="BN21" s="11"/>
      <c r="BO21" s="11"/>
      <c r="BP21" s="11"/>
    </row>
    <row r="22" spans="1:68" ht="14.25" customHeight="1" x14ac:dyDescent="0.2">
      <c r="A22" s="59"/>
      <c r="B22" s="59"/>
      <c r="C22" s="16" t="s">
        <v>35</v>
      </c>
      <c r="D22" s="16" t="str">
        <f>IF(D18="","",D18)</f>
        <v/>
      </c>
      <c r="E22" s="18" t="str">
        <f>_xlfn.IFNA(VLOOKUP($D$22,Sheet2!$A$2:$D$47,3,FALSE),"")</f>
        <v/>
      </c>
      <c r="F22" s="24"/>
      <c r="G22" s="20"/>
      <c r="H22" s="58" t="s">
        <v>135</v>
      </c>
      <c r="BK22" s="11"/>
      <c r="BL22" s="11"/>
      <c r="BM22" s="11"/>
      <c r="BN22" s="11"/>
      <c r="BO22" s="11"/>
      <c r="BP22" s="11"/>
    </row>
    <row r="23" spans="1:68" ht="14.25" customHeight="1" x14ac:dyDescent="0.2">
      <c r="A23" s="59"/>
      <c r="B23" s="59"/>
      <c r="C23" s="16" t="s">
        <v>36</v>
      </c>
      <c r="D23" s="16" t="str">
        <f t="shared" ref="D23:D24" si="0">IF(D19="","",D19)</f>
        <v/>
      </c>
      <c r="E23" s="18" t="str">
        <f>_xlfn.IFNA(VLOOKUP($D$23,Sheet2!$A$2:$D$47,3,FALSE),"")</f>
        <v/>
      </c>
      <c r="F23" s="24"/>
      <c r="G23" s="20"/>
      <c r="H23" s="59"/>
      <c r="BK23" s="11"/>
      <c r="BL23" s="11"/>
      <c r="BM23" s="11"/>
      <c r="BN23" s="11"/>
      <c r="BO23" s="11"/>
      <c r="BP23" s="11"/>
    </row>
    <row r="24" spans="1:68" ht="14.25" customHeight="1" x14ac:dyDescent="0.2">
      <c r="A24" s="60"/>
      <c r="B24" s="60"/>
      <c r="C24" s="16" t="s">
        <v>37</v>
      </c>
      <c r="D24" s="16" t="str">
        <f t="shared" si="0"/>
        <v/>
      </c>
      <c r="E24" s="18" t="str">
        <f>_xlfn.IFNA(VLOOKUP($D$24,Sheet2!$A$2:$D$47,3,FALSE),"")</f>
        <v/>
      </c>
      <c r="F24" s="24"/>
      <c r="G24" s="20"/>
      <c r="H24" s="60"/>
      <c r="BK24" s="11"/>
      <c r="BL24" s="11"/>
      <c r="BM24" s="11"/>
      <c r="BN24" s="11"/>
      <c r="BO24" s="11"/>
      <c r="BP24" s="11"/>
    </row>
    <row r="25" spans="1:68" ht="14.25" customHeight="1" x14ac:dyDescent="0.2">
      <c r="A25" s="58">
        <v>9.3000000000000007</v>
      </c>
      <c r="B25" s="58" t="s">
        <v>11</v>
      </c>
      <c r="C25" s="49" t="s">
        <v>188</v>
      </c>
      <c r="D25" s="50"/>
      <c r="E25" s="18" t="str">
        <f>_xlfn.IFNA(VLOOKUP($C$6, Sheet2!$A$2:$D$47,2,FALSE),"")</f>
        <v/>
      </c>
      <c r="F25" s="24"/>
      <c r="G25" s="20"/>
      <c r="H25" s="25" t="s">
        <v>136</v>
      </c>
      <c r="BK25" s="11"/>
      <c r="BL25" s="11"/>
      <c r="BM25" s="11"/>
      <c r="BN25" s="11"/>
      <c r="BO25" s="11"/>
      <c r="BP25" s="11"/>
    </row>
    <row r="26" spans="1:68" ht="14.25" customHeight="1" x14ac:dyDescent="0.2">
      <c r="A26" s="59"/>
      <c r="B26" s="59"/>
      <c r="C26" s="16" t="s">
        <v>35</v>
      </c>
      <c r="D26" s="16" t="str">
        <f>IF(D18="","",D18)</f>
        <v/>
      </c>
      <c r="E26" s="18" t="str">
        <f>_xlfn.IFNA(VLOOKUP($D$26,Sheet2!$A$2:$D$47,3,FALSE),"")</f>
        <v/>
      </c>
      <c r="F26" s="24"/>
      <c r="G26" s="20"/>
      <c r="H26" s="58" t="s">
        <v>135</v>
      </c>
      <c r="BK26" s="11"/>
      <c r="BL26" s="11"/>
      <c r="BM26" s="11"/>
      <c r="BN26" s="11"/>
      <c r="BO26" s="11"/>
      <c r="BP26" s="11"/>
    </row>
    <row r="27" spans="1:68" ht="14.25" customHeight="1" x14ac:dyDescent="0.2">
      <c r="A27" s="59"/>
      <c r="B27" s="59"/>
      <c r="C27" s="16" t="s">
        <v>36</v>
      </c>
      <c r="D27" s="16" t="str">
        <f t="shared" ref="D27:D28" si="1">IF(D19="","",D19)</f>
        <v/>
      </c>
      <c r="E27" s="18" t="str">
        <f>_xlfn.IFNA(VLOOKUP($D$27,Sheet2!$A$2:$D$47,3,FALSE),"")</f>
        <v/>
      </c>
      <c r="F27" s="24"/>
      <c r="G27" s="20"/>
      <c r="H27" s="59"/>
      <c r="BK27" s="11"/>
      <c r="BL27" s="11"/>
      <c r="BM27" s="11"/>
      <c r="BN27" s="11"/>
      <c r="BO27" s="11"/>
      <c r="BP27" s="11"/>
    </row>
    <row r="28" spans="1:68" ht="14.25" customHeight="1" x14ac:dyDescent="0.2">
      <c r="A28" s="60"/>
      <c r="B28" s="60"/>
      <c r="C28" s="16" t="s">
        <v>37</v>
      </c>
      <c r="D28" s="16" t="str">
        <f t="shared" si="1"/>
        <v/>
      </c>
      <c r="E28" s="18" t="str">
        <f>_xlfn.IFNA(VLOOKUP($D$28,Sheet2!$A$2:$D$47,3,FALSE),"")</f>
        <v/>
      </c>
      <c r="F28" s="24"/>
      <c r="G28" s="20"/>
      <c r="H28" s="60"/>
      <c r="BK28" s="11"/>
      <c r="BL28" s="11"/>
      <c r="BM28" s="11"/>
      <c r="BN28" s="11"/>
      <c r="BO28" s="11"/>
      <c r="BP28" s="11"/>
    </row>
    <row r="29" spans="1:68" x14ac:dyDescent="0.2">
      <c r="A29" s="58">
        <v>9.4</v>
      </c>
      <c r="B29" s="52" t="s">
        <v>160</v>
      </c>
      <c r="C29" s="16" t="s">
        <v>156</v>
      </c>
      <c r="D29" s="16"/>
      <c r="E29" s="18" t="str">
        <f>_xlfn.IFNA(VLOOKUP($D$29,Sheet2!$AZ$2:$BA$72,2,FALSE),"")</f>
        <v/>
      </c>
      <c r="F29" s="24"/>
      <c r="G29" s="20"/>
      <c r="H29" s="52" t="s">
        <v>182</v>
      </c>
      <c r="BK29" s="11"/>
      <c r="BL29" s="11"/>
      <c r="BM29" s="11"/>
      <c r="BN29" s="11"/>
      <c r="BO29" s="11"/>
      <c r="BP29" s="11"/>
    </row>
    <row r="30" spans="1:68" x14ac:dyDescent="0.2">
      <c r="A30" s="59"/>
      <c r="B30" s="53"/>
      <c r="C30" s="16" t="s">
        <v>157</v>
      </c>
      <c r="D30" s="16"/>
      <c r="E30" s="18" t="str">
        <f>_xlfn.IFNA(VLOOKUP($D$30,Sheet2!$AZ$2:$BA$72,2,FALSE),"")</f>
        <v/>
      </c>
      <c r="F30" s="24"/>
      <c r="G30" s="20"/>
      <c r="H30" s="53"/>
      <c r="BK30" s="11"/>
      <c r="BL30" s="11"/>
      <c r="BM30" s="11"/>
      <c r="BN30" s="11"/>
      <c r="BO30" s="11"/>
      <c r="BP30" s="11"/>
    </row>
    <row r="31" spans="1:68" x14ac:dyDescent="0.2">
      <c r="A31" s="59"/>
      <c r="B31" s="53"/>
      <c r="C31" s="16" t="s">
        <v>158</v>
      </c>
      <c r="D31" s="16"/>
      <c r="E31" s="18" t="str">
        <f>_xlfn.IFNA(VLOOKUP($D$31,Sheet2!$AZ$2:$BA$72,2,FALSE),"")</f>
        <v/>
      </c>
      <c r="F31" s="24"/>
      <c r="G31" s="20"/>
      <c r="H31" s="53"/>
      <c r="BK31" s="11"/>
      <c r="BL31" s="11"/>
      <c r="BM31" s="11"/>
      <c r="BN31" s="11"/>
      <c r="BO31" s="11"/>
      <c r="BP31" s="11"/>
    </row>
    <row r="32" spans="1:68" x14ac:dyDescent="0.2">
      <c r="A32" s="60"/>
      <c r="B32" s="54"/>
      <c r="C32" s="16" t="s">
        <v>159</v>
      </c>
      <c r="D32" s="16"/>
      <c r="E32" s="18" t="str">
        <f>_xlfn.IFNA(VLOOKUP($D$32,Sheet2!$AZ$2:$BA$72,2,FALSE),"")</f>
        <v/>
      </c>
      <c r="F32" s="24"/>
      <c r="G32" s="20"/>
      <c r="H32" s="53"/>
      <c r="BK32" s="11"/>
      <c r="BL32" s="11"/>
      <c r="BM32" s="11"/>
      <c r="BN32" s="11"/>
      <c r="BO32" s="11"/>
      <c r="BP32" s="11"/>
    </row>
    <row r="33" spans="1:68" ht="14.25" customHeight="1" x14ac:dyDescent="0.2">
      <c r="A33" s="58">
        <v>9.5</v>
      </c>
      <c r="B33" s="52" t="s">
        <v>161</v>
      </c>
      <c r="C33" s="16" t="s">
        <v>156</v>
      </c>
      <c r="D33" s="16" t="str">
        <f>IF(D29="","",D29)</f>
        <v/>
      </c>
      <c r="E33" s="18" t="str">
        <f>_xlfn.IFNA(VLOOKUP($D$33,Sheet2!$AZ$2:$BA$72,2,FALSE),"")</f>
        <v/>
      </c>
      <c r="F33" s="24"/>
      <c r="G33" s="20"/>
      <c r="H33" s="53"/>
      <c r="BK33" s="11"/>
      <c r="BL33" s="11"/>
      <c r="BM33" s="11"/>
      <c r="BN33" s="11"/>
      <c r="BO33" s="11"/>
      <c r="BP33" s="11"/>
    </row>
    <row r="34" spans="1:68" x14ac:dyDescent="0.2">
      <c r="A34" s="59"/>
      <c r="B34" s="53"/>
      <c r="C34" s="16" t="s">
        <v>157</v>
      </c>
      <c r="D34" s="16" t="str">
        <f>IF(D30="","",D30)</f>
        <v/>
      </c>
      <c r="E34" s="18" t="str">
        <f>_xlfn.IFNA(VLOOKUP($D$34,Sheet2!$AZ$2:$BA$72,2,FALSE),"")</f>
        <v/>
      </c>
      <c r="F34" s="24"/>
      <c r="G34" s="20"/>
      <c r="H34" s="53"/>
      <c r="BK34" s="11"/>
      <c r="BL34" s="11"/>
      <c r="BM34" s="11"/>
      <c r="BN34" s="11"/>
      <c r="BO34" s="11"/>
      <c r="BP34" s="11"/>
    </row>
    <row r="35" spans="1:68" ht="12.75" customHeight="1" x14ac:dyDescent="0.2">
      <c r="A35" s="59"/>
      <c r="B35" s="53"/>
      <c r="C35" s="16" t="s">
        <v>158</v>
      </c>
      <c r="D35" s="16" t="str">
        <f>IF(D31="","",D31)</f>
        <v/>
      </c>
      <c r="E35" s="18" t="str">
        <f>_xlfn.IFNA(VLOOKUP($D$35,Sheet2!$AZ$2:$BA$72,2,FALSE),"")</f>
        <v/>
      </c>
      <c r="F35" s="24"/>
      <c r="G35" s="20"/>
      <c r="H35" s="53"/>
      <c r="BK35" s="11"/>
      <c r="BL35" s="11"/>
      <c r="BM35" s="11"/>
      <c r="BN35" s="11"/>
      <c r="BO35" s="11"/>
      <c r="BP35" s="11"/>
    </row>
    <row r="36" spans="1:68" ht="12.75" customHeight="1" x14ac:dyDescent="0.2">
      <c r="A36" s="60"/>
      <c r="B36" s="54"/>
      <c r="C36" s="16" t="s">
        <v>159</v>
      </c>
      <c r="D36" s="16" t="str">
        <f t="shared" ref="D36" si="2">IF(D32="","",D32)</f>
        <v/>
      </c>
      <c r="E36" s="18" t="str">
        <f>_xlfn.IFNA(VLOOKUP($D$36,Sheet2!$AZ$2:$BA$72,2,FALSE),"")</f>
        <v/>
      </c>
      <c r="F36" s="24"/>
      <c r="G36" s="20"/>
      <c r="H36" s="54"/>
      <c r="BK36" s="11"/>
      <c r="BL36" s="11"/>
      <c r="BM36" s="11"/>
      <c r="BN36" s="11"/>
      <c r="BO36" s="11"/>
      <c r="BP36" s="11"/>
    </row>
    <row r="37" spans="1:68" ht="15" customHeight="1" x14ac:dyDescent="0.2">
      <c r="A37" s="20">
        <v>9.6</v>
      </c>
      <c r="B37" s="49" t="s">
        <v>12</v>
      </c>
      <c r="C37" s="51"/>
      <c r="D37" s="50"/>
      <c r="E37" s="18" t="str">
        <f>_xlfn.IFNA(VLOOKUP($C$6,Sheet2!$A$2:$D$47,2,FALSE),"")</f>
        <v/>
      </c>
      <c r="F37" s="24"/>
      <c r="G37" s="20"/>
      <c r="H37" s="19"/>
      <c r="BK37" s="11"/>
      <c r="BL37" s="11"/>
      <c r="BM37" s="11"/>
      <c r="BN37" s="11"/>
      <c r="BO37" s="11"/>
      <c r="BP37" s="11"/>
    </row>
    <row r="38" spans="1:68" x14ac:dyDescent="0.2">
      <c r="A38" s="20">
        <v>9.6999999999999993</v>
      </c>
      <c r="B38" s="49" t="s">
        <v>13</v>
      </c>
      <c r="C38" s="51"/>
      <c r="D38" s="50"/>
      <c r="E38" s="18" t="s">
        <v>14</v>
      </c>
      <c r="F38" s="18"/>
      <c r="G38" s="20"/>
      <c r="H38" s="19"/>
      <c r="BK38" s="11"/>
      <c r="BL38" s="11"/>
      <c r="BM38" s="11"/>
      <c r="BN38" s="11"/>
      <c r="BO38" s="11"/>
      <c r="BP38" s="11"/>
    </row>
    <row r="39" spans="1:68" ht="15" customHeight="1" x14ac:dyDescent="0.2">
      <c r="A39" s="55" t="s">
        <v>164</v>
      </c>
      <c r="B39" s="56"/>
      <c r="C39" s="56"/>
      <c r="D39" s="56"/>
      <c r="E39" s="56"/>
      <c r="F39" s="56"/>
      <c r="G39" s="56"/>
      <c r="H39" s="57"/>
      <c r="BK39" s="11"/>
      <c r="BL39" s="11"/>
      <c r="BM39" s="11"/>
      <c r="BN39" s="11"/>
      <c r="BO39" s="11"/>
      <c r="BP39" s="11"/>
    </row>
    <row r="40" spans="1:68" s="36" customFormat="1" ht="89.25" x14ac:dyDescent="0.2">
      <c r="A40" s="31">
        <v>10.1</v>
      </c>
      <c r="B40" s="61" t="s">
        <v>143</v>
      </c>
      <c r="C40" s="62"/>
      <c r="D40" s="63"/>
      <c r="E40" s="32" t="s">
        <v>16</v>
      </c>
      <c r="F40" s="33"/>
      <c r="G40" s="31"/>
      <c r="H40" s="34" t="s">
        <v>144</v>
      </c>
      <c r="I40" s="35"/>
      <c r="J40" s="35"/>
      <c r="K40" s="35"/>
      <c r="L40" s="35"/>
      <c r="BK40" s="37"/>
      <c r="BL40" s="37"/>
      <c r="BM40" s="37"/>
      <c r="BN40" s="37"/>
      <c r="BO40" s="37"/>
      <c r="BP40" s="37"/>
    </row>
    <row r="41" spans="1:68" s="36" customFormat="1" ht="25.5" x14ac:dyDescent="0.2">
      <c r="A41" s="31">
        <v>10.199999999999999</v>
      </c>
      <c r="B41" s="61" t="s">
        <v>17</v>
      </c>
      <c r="C41" s="62"/>
      <c r="D41" s="63"/>
      <c r="E41" s="32" t="s">
        <v>18</v>
      </c>
      <c r="F41" s="33"/>
      <c r="G41" s="31"/>
      <c r="H41" s="34" t="s">
        <v>142</v>
      </c>
      <c r="I41" s="35"/>
      <c r="J41" s="35"/>
      <c r="K41" s="35"/>
      <c r="L41" s="35"/>
      <c r="BK41" s="37"/>
      <c r="BL41" s="37"/>
      <c r="BM41" s="37"/>
      <c r="BN41" s="37"/>
      <c r="BO41" s="37"/>
      <c r="BP41" s="37"/>
    </row>
    <row r="42" spans="1:68" ht="26.25" customHeight="1" x14ac:dyDescent="0.2">
      <c r="A42" s="20">
        <v>10.3</v>
      </c>
      <c r="B42" s="67" t="s">
        <v>19</v>
      </c>
      <c r="C42" s="68"/>
      <c r="D42" s="69"/>
      <c r="E42" s="18" t="s">
        <v>16</v>
      </c>
      <c r="F42" s="23"/>
      <c r="G42" s="20"/>
      <c r="H42" s="19"/>
      <c r="BK42" s="11"/>
      <c r="BL42" s="11"/>
      <c r="BM42" s="11"/>
      <c r="BN42" s="11"/>
      <c r="BO42" s="11"/>
      <c r="BP42" s="11"/>
    </row>
    <row r="43" spans="1:68" ht="29.25" customHeight="1" x14ac:dyDescent="0.2">
      <c r="A43" s="20">
        <v>10.4</v>
      </c>
      <c r="B43" s="67" t="s">
        <v>20</v>
      </c>
      <c r="C43" s="68"/>
      <c r="D43" s="69"/>
      <c r="E43" s="18" t="s">
        <v>21</v>
      </c>
      <c r="F43" s="23"/>
      <c r="G43" s="20"/>
      <c r="H43" s="21" t="s">
        <v>142</v>
      </c>
      <c r="BK43" s="11"/>
      <c r="BL43" s="11"/>
      <c r="BM43" s="11"/>
      <c r="BN43" s="11"/>
      <c r="BO43" s="11"/>
      <c r="BP43" s="11"/>
    </row>
    <row r="44" spans="1:68" x14ac:dyDescent="0.2">
      <c r="A44" s="55" t="s">
        <v>165</v>
      </c>
      <c r="B44" s="56"/>
      <c r="C44" s="56"/>
      <c r="D44" s="56"/>
      <c r="E44" s="56"/>
      <c r="F44" s="56"/>
      <c r="G44" s="56"/>
      <c r="H44" s="57"/>
      <c r="BK44" s="11"/>
      <c r="BL44" s="11"/>
      <c r="BM44" s="11"/>
      <c r="BN44" s="11"/>
      <c r="BO44" s="11"/>
      <c r="BP44" s="11"/>
    </row>
    <row r="45" spans="1:68" s="36" customFormat="1" x14ac:dyDescent="0.2">
      <c r="A45" s="31">
        <v>11.1</v>
      </c>
      <c r="B45" s="61" t="s">
        <v>22</v>
      </c>
      <c r="C45" s="62"/>
      <c r="D45" s="63"/>
      <c r="E45" s="32" t="s">
        <v>24</v>
      </c>
      <c r="F45" s="33"/>
      <c r="G45" s="31"/>
      <c r="H45" s="38"/>
      <c r="I45" s="35"/>
      <c r="J45" s="35"/>
      <c r="K45" s="35"/>
      <c r="L45" s="35"/>
      <c r="BK45" s="37"/>
      <c r="BL45" s="37"/>
      <c r="BM45" s="37"/>
      <c r="BN45" s="37"/>
      <c r="BO45" s="37"/>
      <c r="BP45" s="37"/>
    </row>
    <row r="46" spans="1:68" ht="12.75" customHeight="1" x14ac:dyDescent="0.2">
      <c r="A46" s="20"/>
      <c r="B46" s="67" t="s">
        <v>23</v>
      </c>
      <c r="C46" s="68"/>
      <c r="D46" s="69"/>
      <c r="F46" s="23"/>
      <c r="G46" s="20"/>
      <c r="H46" s="19"/>
      <c r="BK46" s="11"/>
      <c r="BL46" s="11"/>
      <c r="BM46" s="11"/>
      <c r="BN46" s="11"/>
      <c r="BO46" s="11"/>
      <c r="BP46" s="11"/>
    </row>
    <row r="47" spans="1:68" s="44" customFormat="1" x14ac:dyDescent="0.2">
      <c r="A47" s="39" t="s">
        <v>166</v>
      </c>
      <c r="B47" s="73" t="s">
        <v>162</v>
      </c>
      <c r="C47" s="74"/>
      <c r="D47" s="75"/>
      <c r="E47" s="40" t="s">
        <v>24</v>
      </c>
      <c r="F47" s="41"/>
      <c r="G47" s="39"/>
      <c r="H47" s="42"/>
      <c r="I47" s="43"/>
      <c r="J47" s="43"/>
      <c r="K47" s="43"/>
      <c r="L47" s="43"/>
      <c r="BK47" s="45"/>
      <c r="BL47" s="45"/>
      <c r="BM47" s="45"/>
      <c r="BN47" s="45"/>
      <c r="BO47" s="45"/>
      <c r="BP47" s="45"/>
    </row>
    <row r="48" spans="1:68" s="44" customFormat="1" x14ac:dyDescent="0.2">
      <c r="A48" s="39" t="s">
        <v>167</v>
      </c>
      <c r="B48" s="73" t="s">
        <v>163</v>
      </c>
      <c r="C48" s="74"/>
      <c r="D48" s="75"/>
      <c r="E48" s="40" t="s">
        <v>24</v>
      </c>
      <c r="F48" s="41"/>
      <c r="G48" s="39"/>
      <c r="H48" s="42"/>
      <c r="I48" s="43"/>
      <c r="J48" s="43"/>
      <c r="K48" s="43"/>
      <c r="L48" s="43"/>
      <c r="BK48" s="45"/>
      <c r="BL48" s="45"/>
      <c r="BM48" s="45"/>
      <c r="BN48" s="45"/>
      <c r="BO48" s="45"/>
      <c r="BP48" s="45"/>
    </row>
    <row r="49" spans="1:68" x14ac:dyDescent="0.2">
      <c r="A49" s="20">
        <v>11.2</v>
      </c>
      <c r="B49" s="67" t="s">
        <v>151</v>
      </c>
      <c r="C49" s="68"/>
      <c r="D49" s="69"/>
      <c r="E49" s="18"/>
      <c r="F49" s="23"/>
      <c r="G49" s="20"/>
      <c r="H49" s="19" t="s">
        <v>154</v>
      </c>
      <c r="BK49" s="11"/>
      <c r="BL49" s="11"/>
      <c r="BM49" s="11"/>
      <c r="BN49" s="11"/>
      <c r="BO49" s="11"/>
      <c r="BP49" s="11"/>
    </row>
    <row r="50" spans="1:68" s="44" customFormat="1" x14ac:dyDescent="0.2">
      <c r="A50" s="39" t="s">
        <v>168</v>
      </c>
      <c r="B50" s="73" t="s">
        <v>145</v>
      </c>
      <c r="C50" s="74"/>
      <c r="D50" s="75"/>
      <c r="E50" s="40" t="s">
        <v>24</v>
      </c>
      <c r="F50" s="41"/>
      <c r="G50" s="39"/>
      <c r="H50" s="42"/>
      <c r="I50" s="43"/>
      <c r="J50" s="43"/>
      <c r="K50" s="43"/>
      <c r="L50" s="43"/>
      <c r="BK50" s="45"/>
      <c r="BL50" s="45"/>
      <c r="BM50" s="45"/>
      <c r="BN50" s="45"/>
      <c r="BO50" s="45"/>
      <c r="BP50" s="45"/>
    </row>
    <row r="51" spans="1:68" s="44" customFormat="1" x14ac:dyDescent="0.2">
      <c r="A51" s="39" t="s">
        <v>169</v>
      </c>
      <c r="B51" s="73" t="s">
        <v>146</v>
      </c>
      <c r="C51" s="74"/>
      <c r="D51" s="75"/>
      <c r="E51" s="40" t="s">
        <v>24</v>
      </c>
      <c r="F51" s="41"/>
      <c r="G51" s="39"/>
      <c r="H51" s="42"/>
      <c r="I51" s="43"/>
      <c r="J51" s="43"/>
      <c r="K51" s="43"/>
      <c r="L51" s="43"/>
      <c r="BK51" s="45"/>
      <c r="BL51" s="45"/>
      <c r="BM51" s="45"/>
      <c r="BN51" s="45"/>
      <c r="BO51" s="45"/>
      <c r="BP51" s="45"/>
    </row>
    <row r="52" spans="1:68" s="44" customFormat="1" x14ac:dyDescent="0.2">
      <c r="A52" s="39" t="s">
        <v>170</v>
      </c>
      <c r="B52" s="73" t="s">
        <v>147</v>
      </c>
      <c r="C52" s="74"/>
      <c r="D52" s="75"/>
      <c r="E52" s="40" t="s">
        <v>24</v>
      </c>
      <c r="F52" s="41"/>
      <c r="G52" s="39"/>
      <c r="H52" s="42"/>
      <c r="I52" s="43"/>
      <c r="J52" s="43"/>
      <c r="K52" s="43"/>
      <c r="L52" s="43"/>
      <c r="BK52" s="45"/>
      <c r="BL52" s="45"/>
      <c r="BM52" s="45"/>
      <c r="BN52" s="45"/>
      <c r="BO52" s="45"/>
      <c r="BP52" s="45"/>
    </row>
    <row r="53" spans="1:68" s="44" customFormat="1" x14ac:dyDescent="0.2">
      <c r="A53" s="39" t="s">
        <v>171</v>
      </c>
      <c r="B53" s="73" t="s">
        <v>148</v>
      </c>
      <c r="C53" s="74"/>
      <c r="D53" s="75"/>
      <c r="E53" s="40" t="s">
        <v>24</v>
      </c>
      <c r="F53" s="41"/>
      <c r="G53" s="39"/>
      <c r="H53" s="42"/>
      <c r="I53" s="43"/>
      <c r="J53" s="43"/>
      <c r="K53" s="43"/>
      <c r="L53" s="43"/>
      <c r="BK53" s="45"/>
      <c r="BL53" s="45"/>
      <c r="BM53" s="45"/>
      <c r="BN53" s="45"/>
      <c r="BO53" s="45"/>
      <c r="BP53" s="45"/>
    </row>
    <row r="54" spans="1:68" s="44" customFormat="1" x14ac:dyDescent="0.2">
      <c r="A54" s="39" t="s">
        <v>172</v>
      </c>
      <c r="B54" s="73" t="s">
        <v>150</v>
      </c>
      <c r="C54" s="74"/>
      <c r="D54" s="75"/>
      <c r="E54" s="40" t="s">
        <v>24</v>
      </c>
      <c r="F54" s="41"/>
      <c r="G54" s="39"/>
      <c r="H54" s="42"/>
      <c r="I54" s="43"/>
      <c r="J54" s="43"/>
      <c r="K54" s="43"/>
      <c r="L54" s="43"/>
      <c r="BK54" s="45"/>
      <c r="BL54" s="45"/>
      <c r="BM54" s="45"/>
      <c r="BN54" s="45"/>
      <c r="BO54" s="45"/>
      <c r="BP54" s="45"/>
    </row>
    <row r="55" spans="1:68" s="44" customFormat="1" x14ac:dyDescent="0.2">
      <c r="A55" s="39" t="s">
        <v>173</v>
      </c>
      <c r="B55" s="73" t="s">
        <v>149</v>
      </c>
      <c r="C55" s="74"/>
      <c r="D55" s="75"/>
      <c r="E55" s="40" t="s">
        <v>24</v>
      </c>
      <c r="F55" s="41"/>
      <c r="G55" s="39"/>
      <c r="H55" s="42"/>
      <c r="I55" s="43"/>
      <c r="J55" s="43"/>
      <c r="K55" s="43"/>
      <c r="L55" s="43"/>
      <c r="BK55" s="45"/>
      <c r="BL55" s="45"/>
      <c r="BM55" s="45"/>
      <c r="BN55" s="45"/>
      <c r="BO55" s="45"/>
      <c r="BP55" s="45"/>
    </row>
    <row r="56" spans="1:68" x14ac:dyDescent="0.2">
      <c r="A56" s="20">
        <v>11.3</v>
      </c>
      <c r="B56" s="67" t="s">
        <v>25</v>
      </c>
      <c r="C56" s="68"/>
      <c r="D56" s="69"/>
      <c r="E56" s="18" t="s">
        <v>24</v>
      </c>
      <c r="F56" s="23"/>
      <c r="G56" s="20"/>
      <c r="H56" s="19"/>
      <c r="BK56" s="11"/>
      <c r="BL56" s="11"/>
      <c r="BM56" s="11"/>
      <c r="BN56" s="11"/>
      <c r="BO56" s="11"/>
      <c r="BP56" s="11"/>
    </row>
    <row r="57" spans="1:68" x14ac:dyDescent="0.2">
      <c r="A57" s="20">
        <v>11.4</v>
      </c>
      <c r="B57" s="67" t="s">
        <v>178</v>
      </c>
      <c r="C57" s="68"/>
      <c r="D57" s="69"/>
      <c r="E57" s="18" t="s">
        <v>24</v>
      </c>
      <c r="F57" s="23"/>
      <c r="G57" s="20"/>
      <c r="H57" s="19"/>
      <c r="BK57" s="11"/>
      <c r="BL57" s="11"/>
      <c r="BM57" s="11"/>
      <c r="BN57" s="11"/>
      <c r="BO57" s="11"/>
      <c r="BP57" s="11"/>
    </row>
    <row r="58" spans="1:68" x14ac:dyDescent="0.2">
      <c r="A58" s="20">
        <v>11.5</v>
      </c>
      <c r="B58" s="67" t="s">
        <v>179</v>
      </c>
      <c r="C58" s="68"/>
      <c r="D58" s="69"/>
      <c r="E58" s="18" t="s">
        <v>24</v>
      </c>
      <c r="F58" s="23"/>
      <c r="G58" s="20"/>
      <c r="H58" s="19"/>
      <c r="BK58" s="11"/>
      <c r="BL58" s="11"/>
      <c r="BM58" s="11"/>
      <c r="BN58" s="11"/>
      <c r="BO58" s="11"/>
      <c r="BP58" s="11"/>
    </row>
    <row r="59" spans="1:68" x14ac:dyDescent="0.2">
      <c r="A59" s="20">
        <v>11.6</v>
      </c>
      <c r="B59" s="67" t="s">
        <v>26</v>
      </c>
      <c r="C59" s="68"/>
      <c r="D59" s="69"/>
      <c r="E59" s="18" t="s">
        <v>24</v>
      </c>
      <c r="F59" s="23"/>
      <c r="G59" s="20"/>
      <c r="H59" s="19"/>
      <c r="BK59" s="11"/>
      <c r="BL59" s="11"/>
      <c r="BM59" s="11"/>
      <c r="BN59" s="11"/>
      <c r="BO59" s="11"/>
      <c r="BP59" s="11"/>
    </row>
    <row r="60" spans="1:68" x14ac:dyDescent="0.2">
      <c r="A60" s="20">
        <v>11.7</v>
      </c>
      <c r="B60" s="67" t="s">
        <v>27</v>
      </c>
      <c r="C60" s="68"/>
      <c r="D60" s="69"/>
      <c r="E60" s="18" t="s">
        <v>24</v>
      </c>
      <c r="F60" s="23"/>
      <c r="G60" s="20"/>
      <c r="H60" s="19"/>
      <c r="BK60" s="11"/>
      <c r="BL60" s="11"/>
      <c r="BM60" s="11"/>
      <c r="BN60" s="11"/>
      <c r="BO60" s="11"/>
      <c r="BP60" s="11"/>
    </row>
    <row r="61" spans="1:68" x14ac:dyDescent="0.2">
      <c r="A61" s="20">
        <v>11.8</v>
      </c>
      <c r="B61" s="67" t="s">
        <v>28</v>
      </c>
      <c r="C61" s="68"/>
      <c r="D61" s="69"/>
      <c r="E61" s="18" t="s">
        <v>29</v>
      </c>
      <c r="F61" s="23"/>
      <c r="G61" s="20"/>
      <c r="H61" s="19"/>
      <c r="BK61" s="11"/>
      <c r="BL61" s="11"/>
      <c r="BM61" s="11"/>
      <c r="BN61" s="11"/>
      <c r="BO61" s="11"/>
      <c r="BP61" s="11"/>
    </row>
    <row r="62" spans="1:68" x14ac:dyDescent="0.2">
      <c r="A62" s="20">
        <v>11.9</v>
      </c>
      <c r="B62" s="67" t="s">
        <v>152</v>
      </c>
      <c r="C62" s="68"/>
      <c r="D62" s="69"/>
      <c r="E62" s="18" t="s">
        <v>24</v>
      </c>
      <c r="F62" s="23"/>
      <c r="G62" s="20"/>
      <c r="H62" s="19"/>
      <c r="BK62" s="11"/>
      <c r="BL62" s="11"/>
      <c r="BM62" s="11"/>
      <c r="BN62" s="11"/>
      <c r="BO62" s="11"/>
      <c r="BP62" s="11"/>
    </row>
    <row r="63" spans="1:68" x14ac:dyDescent="0.2">
      <c r="A63" s="22">
        <v>11.1</v>
      </c>
      <c r="B63" s="67" t="s">
        <v>153</v>
      </c>
      <c r="C63" s="68"/>
      <c r="D63" s="69"/>
      <c r="E63" s="18" t="s">
        <v>15</v>
      </c>
      <c r="F63" s="26"/>
      <c r="G63" s="20"/>
      <c r="H63" s="19"/>
      <c r="BK63" s="11"/>
      <c r="BL63" s="11"/>
      <c r="BM63" s="11"/>
      <c r="BN63" s="11"/>
      <c r="BO63" s="11"/>
      <c r="BP63" s="11"/>
    </row>
    <row r="64" spans="1:68" ht="38.25" x14ac:dyDescent="0.2">
      <c r="A64" s="22">
        <v>11.11</v>
      </c>
      <c r="B64" s="67" t="s">
        <v>30</v>
      </c>
      <c r="C64" s="68"/>
      <c r="D64" s="69"/>
      <c r="E64" s="18" t="s">
        <v>24</v>
      </c>
      <c r="F64" s="23"/>
      <c r="G64" s="20"/>
      <c r="H64" s="21" t="s">
        <v>155</v>
      </c>
      <c r="BK64" s="11"/>
      <c r="BL64" s="11"/>
      <c r="BM64" s="11"/>
      <c r="BN64" s="11"/>
      <c r="BO64" s="11"/>
      <c r="BP64" s="11"/>
    </row>
    <row r="65" spans="1:68" x14ac:dyDescent="0.2">
      <c r="BK65" s="11"/>
      <c r="BL65" s="11"/>
      <c r="BM65" s="11"/>
      <c r="BN65" s="11"/>
      <c r="BO65" s="11"/>
      <c r="BP65" s="11"/>
    </row>
    <row r="66" spans="1:68" x14ac:dyDescent="0.2">
      <c r="A66" s="48" t="s">
        <v>186</v>
      </c>
      <c r="B66" s="48"/>
      <c r="C66" s="48"/>
      <c r="D66" s="48"/>
      <c r="E66" s="48"/>
      <c r="F66" s="48"/>
      <c r="G66" s="48"/>
      <c r="H66" s="48"/>
      <c r="BK66" s="11"/>
      <c r="BL66" s="11"/>
      <c r="BM66" s="11"/>
      <c r="BN66" s="11"/>
      <c r="BO66" s="11"/>
      <c r="BP66" s="11"/>
    </row>
    <row r="67" spans="1:68" ht="25.5" customHeight="1" x14ac:dyDescent="0.25">
      <c r="BI67"/>
      <c r="BJ67"/>
      <c r="BK67" s="11"/>
      <c r="BL67" s="11"/>
      <c r="BM67" s="11"/>
      <c r="BN67" s="11"/>
      <c r="BO67" s="11"/>
      <c r="BP67" s="11"/>
    </row>
    <row r="68" spans="1:68" ht="15" x14ac:dyDescent="0.25">
      <c r="BI68"/>
      <c r="BJ68"/>
      <c r="BK68" s="11"/>
      <c r="BL68" s="11"/>
      <c r="BM68" s="11"/>
      <c r="BN68" s="11"/>
      <c r="BO68" s="11"/>
      <c r="BP68" s="11"/>
    </row>
    <row r="69" spans="1:68" ht="15" x14ac:dyDescent="0.25">
      <c r="BI69"/>
      <c r="BJ69"/>
      <c r="BK69" s="11"/>
      <c r="BL69" s="11"/>
      <c r="BM69" s="11"/>
      <c r="BN69" s="11"/>
      <c r="BO69" s="11"/>
      <c r="BP69" s="11"/>
    </row>
    <row r="70" spans="1:68" ht="15" x14ac:dyDescent="0.25">
      <c r="BI70"/>
      <c r="BJ70"/>
      <c r="BK70" s="11"/>
      <c r="BL70" s="11"/>
      <c r="BM70" s="11"/>
      <c r="BN70" s="11"/>
      <c r="BO70" s="11"/>
      <c r="BP70" s="11"/>
    </row>
    <row r="71" spans="1:68" ht="15" x14ac:dyDescent="0.25">
      <c r="BI71"/>
      <c r="BJ71"/>
      <c r="BK71" s="11"/>
      <c r="BL71" s="11"/>
      <c r="BM71" s="11"/>
      <c r="BN71" s="11"/>
      <c r="BO71" s="11"/>
      <c r="BP71" s="11"/>
    </row>
    <row r="72" spans="1:68" ht="15" x14ac:dyDescent="0.25">
      <c r="BI72"/>
      <c r="BJ72"/>
      <c r="BK72" s="11"/>
      <c r="BL72" s="11"/>
      <c r="BM72" s="11"/>
      <c r="BN72" s="11"/>
      <c r="BO72" s="11"/>
      <c r="BP72" s="11"/>
    </row>
    <row r="73" spans="1:68" ht="15" x14ac:dyDescent="0.25">
      <c r="BI73"/>
      <c r="BJ73"/>
      <c r="BK73" s="11"/>
      <c r="BL73" s="11"/>
      <c r="BM73" s="11"/>
      <c r="BN73" s="11"/>
      <c r="BO73" s="11"/>
      <c r="BP73" s="11"/>
    </row>
    <row r="74" spans="1:68" ht="15" x14ac:dyDescent="0.25">
      <c r="BI74"/>
      <c r="BJ74"/>
      <c r="BK74" s="11"/>
      <c r="BL74" s="11"/>
      <c r="BM74" s="11"/>
      <c r="BN74" s="11"/>
      <c r="BO74" s="11"/>
      <c r="BP74" s="11"/>
    </row>
    <row r="75" spans="1:68" ht="15" x14ac:dyDescent="0.25">
      <c r="BI75"/>
      <c r="BJ75"/>
      <c r="BK75" s="11"/>
      <c r="BL75" s="11"/>
      <c r="BM75" s="11"/>
      <c r="BN75" s="11"/>
      <c r="BO75" s="11"/>
      <c r="BP75" s="11"/>
    </row>
    <row r="76" spans="1:68" ht="15" x14ac:dyDescent="0.25">
      <c r="BI76"/>
      <c r="BJ76"/>
      <c r="BK76" s="11"/>
      <c r="BL76" s="11"/>
      <c r="BM76" s="11"/>
      <c r="BN76" s="11"/>
      <c r="BO76" s="11"/>
      <c r="BP76" s="11"/>
    </row>
    <row r="77" spans="1:68" ht="15" x14ac:dyDescent="0.25">
      <c r="BI77"/>
      <c r="BJ77"/>
      <c r="BK77" s="11"/>
      <c r="BL77" s="11"/>
      <c r="BM77" s="11"/>
      <c r="BN77" s="11"/>
      <c r="BO77" s="11"/>
      <c r="BP77" s="11"/>
    </row>
    <row r="78" spans="1:68" ht="15" x14ac:dyDescent="0.25">
      <c r="BI78"/>
      <c r="BJ78"/>
      <c r="BK78" s="11"/>
      <c r="BL78" s="11"/>
      <c r="BM78" s="11"/>
      <c r="BN78" s="11"/>
      <c r="BO78" s="11"/>
      <c r="BP78" s="11"/>
    </row>
    <row r="79" spans="1:68" ht="15" x14ac:dyDescent="0.25">
      <c r="BI79"/>
      <c r="BJ79"/>
      <c r="BK79" s="11"/>
      <c r="BL79" s="11"/>
      <c r="BM79" s="11"/>
      <c r="BN79" s="11"/>
      <c r="BO79" s="11"/>
      <c r="BP79" s="11"/>
    </row>
    <row r="80" spans="1:68" ht="15" x14ac:dyDescent="0.25">
      <c r="BI80"/>
      <c r="BJ80"/>
      <c r="BK80" s="11"/>
      <c r="BL80" s="11"/>
      <c r="BM80" s="11"/>
      <c r="BN80" s="11"/>
      <c r="BO80" s="11"/>
      <c r="BP80" s="11"/>
    </row>
    <row r="81" spans="61:68" ht="15" x14ac:dyDescent="0.25">
      <c r="BI81"/>
      <c r="BJ81"/>
      <c r="BK81" s="11"/>
      <c r="BL81" s="11"/>
      <c r="BM81" s="11"/>
      <c r="BN81" s="11"/>
      <c r="BO81" s="11"/>
      <c r="BP81" s="11"/>
    </row>
    <row r="82" spans="61:68" ht="15" x14ac:dyDescent="0.25">
      <c r="BI82"/>
      <c r="BJ82"/>
      <c r="BK82" s="11"/>
      <c r="BL82" s="11"/>
      <c r="BM82" s="11"/>
      <c r="BN82" s="11"/>
      <c r="BO82" s="11"/>
      <c r="BP82" s="11"/>
    </row>
    <row r="83" spans="61:68" ht="15" x14ac:dyDescent="0.25">
      <c r="BI83"/>
      <c r="BJ83"/>
      <c r="BK83" s="11"/>
      <c r="BL83" s="11"/>
      <c r="BM83" s="11"/>
      <c r="BN83" s="11"/>
      <c r="BO83" s="11"/>
      <c r="BP83" s="11"/>
    </row>
    <row r="84" spans="61:68" ht="15" x14ac:dyDescent="0.25">
      <c r="BI84"/>
      <c r="BJ84"/>
      <c r="BK84" s="11"/>
      <c r="BL84" s="11"/>
      <c r="BM84" s="11"/>
      <c r="BN84" s="11"/>
      <c r="BO84" s="11"/>
      <c r="BP84" s="11"/>
    </row>
    <row r="85" spans="61:68" ht="15" x14ac:dyDescent="0.25">
      <c r="BI85"/>
      <c r="BJ85"/>
      <c r="BK85" s="11"/>
      <c r="BL85" s="11"/>
      <c r="BM85" s="11"/>
      <c r="BN85" s="11"/>
      <c r="BO85" s="11"/>
      <c r="BP85" s="11"/>
    </row>
    <row r="86" spans="61:68" ht="15" x14ac:dyDescent="0.25">
      <c r="BI86"/>
      <c r="BJ86"/>
    </row>
    <row r="87" spans="61:68" ht="15" x14ac:dyDescent="0.25">
      <c r="BI87"/>
      <c r="BJ87"/>
    </row>
    <row r="88" spans="61:68" ht="15" x14ac:dyDescent="0.25">
      <c r="BI88"/>
      <c r="BJ88"/>
    </row>
    <row r="89" spans="61:68" ht="15" x14ac:dyDescent="0.25">
      <c r="BI89"/>
      <c r="BJ89"/>
    </row>
    <row r="90" spans="61:68" ht="15" x14ac:dyDescent="0.25">
      <c r="BI90"/>
      <c r="BJ90"/>
    </row>
    <row r="91" spans="61:68" ht="15" x14ac:dyDescent="0.25">
      <c r="BI91"/>
      <c r="BJ91"/>
    </row>
    <row r="92" spans="61:68" ht="15" x14ac:dyDescent="0.25">
      <c r="BI92"/>
      <c r="BJ92"/>
    </row>
    <row r="93" spans="61:68" ht="15" x14ac:dyDescent="0.25">
      <c r="BI93"/>
      <c r="BJ93"/>
    </row>
    <row r="94" spans="61:68" ht="15" x14ac:dyDescent="0.25">
      <c r="BI94"/>
      <c r="BJ94"/>
    </row>
    <row r="95" spans="61:68" ht="15" x14ac:dyDescent="0.25">
      <c r="BI95"/>
      <c r="BJ95"/>
    </row>
    <row r="96" spans="61:68" ht="15" x14ac:dyDescent="0.25">
      <c r="BI96"/>
      <c r="BJ96"/>
    </row>
    <row r="97" spans="61:62" ht="15" x14ac:dyDescent="0.25">
      <c r="BI97"/>
      <c r="BJ97"/>
    </row>
    <row r="98" spans="61:62" ht="15" x14ac:dyDescent="0.25">
      <c r="BI98"/>
      <c r="BJ98"/>
    </row>
    <row r="99" spans="61:62" ht="15" x14ac:dyDescent="0.25">
      <c r="BI99"/>
      <c r="BJ99"/>
    </row>
  </sheetData>
  <dataConsolidate/>
  <mergeCells count="61">
    <mergeCell ref="B54:D54"/>
    <mergeCell ref="B55:D55"/>
    <mergeCell ref="B58:D58"/>
    <mergeCell ref="B56:D56"/>
    <mergeCell ref="B64:D64"/>
    <mergeCell ref="B59:D59"/>
    <mergeCell ref="B60:D60"/>
    <mergeCell ref="B61:D61"/>
    <mergeCell ref="B62:D62"/>
    <mergeCell ref="B63:D63"/>
    <mergeCell ref="B57:D57"/>
    <mergeCell ref="B49:D49"/>
    <mergeCell ref="B50:D50"/>
    <mergeCell ref="B51:D51"/>
    <mergeCell ref="B52:D52"/>
    <mergeCell ref="B53:D53"/>
    <mergeCell ref="B43:D43"/>
    <mergeCell ref="B45:D45"/>
    <mergeCell ref="B46:D46"/>
    <mergeCell ref="B47:D47"/>
    <mergeCell ref="B48:D48"/>
    <mergeCell ref="C10:F10"/>
    <mergeCell ref="C6:F6"/>
    <mergeCell ref="B17:B20"/>
    <mergeCell ref="A17:A20"/>
    <mergeCell ref="A16:H16"/>
    <mergeCell ref="H18:H20"/>
    <mergeCell ref="C8:F8"/>
    <mergeCell ref="C9:F9"/>
    <mergeCell ref="B15:C15"/>
    <mergeCell ref="C17:D17"/>
    <mergeCell ref="C11:F11"/>
    <mergeCell ref="C12:F12"/>
    <mergeCell ref="C13:F13"/>
    <mergeCell ref="B21:B24"/>
    <mergeCell ref="A21:A24"/>
    <mergeCell ref="B25:B28"/>
    <mergeCell ref="A25:A28"/>
    <mergeCell ref="B42:D42"/>
    <mergeCell ref="A1:G1"/>
    <mergeCell ref="C3:F3"/>
    <mergeCell ref="C4:F4"/>
    <mergeCell ref="C5:F5"/>
    <mergeCell ref="C7:F7"/>
    <mergeCell ref="B2:F2"/>
    <mergeCell ref="A66:H66"/>
    <mergeCell ref="C21:D21"/>
    <mergeCell ref="C25:D25"/>
    <mergeCell ref="B37:D37"/>
    <mergeCell ref="B38:D38"/>
    <mergeCell ref="H29:H36"/>
    <mergeCell ref="A39:H39"/>
    <mergeCell ref="A44:H44"/>
    <mergeCell ref="H22:H24"/>
    <mergeCell ref="H26:H28"/>
    <mergeCell ref="B29:B32"/>
    <mergeCell ref="B33:B36"/>
    <mergeCell ref="A29:A32"/>
    <mergeCell ref="A33:A36"/>
    <mergeCell ref="B40:D40"/>
    <mergeCell ref="B41:D41"/>
  </mergeCells>
  <dataValidations count="1">
    <dataValidation type="list" allowBlank="1" showInputMessage="1" showErrorMessage="1" sqref="D30:D32 D29">
      <formula1>INDIRECT($C$6)</formula1>
    </dataValidation>
  </dataValidation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Sheet2!$A$2:$A$47</xm:f>
          </x14:formula1>
          <xm:sqref>D18:D20 C6:F6</xm:sqref>
        </x14:dataValidation>
        <x14:dataValidation type="list" allowBlank="1" showInputMessage="1" showErrorMessage="1">
          <x14:formula1>
            <xm:f>Sheet2!$BC$1:$BC$2</xm:f>
          </x14:formula1>
          <xm:sqref>C9:F10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70"/>
  <sheetViews>
    <sheetView topLeftCell="BD1" workbookViewId="0">
      <selection activeCell="BD1" sqref="BD1"/>
    </sheetView>
  </sheetViews>
  <sheetFormatPr defaultRowHeight="15" x14ac:dyDescent="0.25"/>
  <cols>
    <col min="1" max="1" width="31.28515625" hidden="1" customWidth="1"/>
    <col min="2" max="2" width="7.5703125" hidden="1" customWidth="1"/>
    <col min="3" max="3" width="8.5703125" hidden="1" customWidth="1"/>
    <col min="4" max="4" width="8.85546875" hidden="1" customWidth="1"/>
    <col min="5" max="5" width="9.140625" hidden="1" customWidth="1"/>
    <col min="6" max="7" width="9" hidden="1" customWidth="1"/>
    <col min="8" max="8" width="10.28515625" hidden="1" customWidth="1"/>
    <col min="9" max="10" width="8.85546875" hidden="1" customWidth="1"/>
    <col min="11" max="12" width="8.7109375" hidden="1" customWidth="1"/>
    <col min="13" max="13" width="10.140625" hidden="1" customWidth="1"/>
    <col min="14" max="14" width="10" hidden="1" customWidth="1"/>
    <col min="15" max="15" width="10.28515625" hidden="1" customWidth="1"/>
    <col min="16" max="16" width="10" hidden="1" customWidth="1"/>
    <col min="17" max="18" width="8.5703125" hidden="1" customWidth="1"/>
    <col min="19" max="19" width="16.42578125" hidden="1" customWidth="1"/>
    <col min="20" max="20" width="8.5703125" hidden="1" customWidth="1"/>
    <col min="21" max="21" width="9" hidden="1" customWidth="1"/>
    <col min="22" max="22" width="6.42578125" hidden="1" customWidth="1"/>
    <col min="23" max="23" width="14.42578125" hidden="1" customWidth="1"/>
    <col min="24" max="24" width="8.85546875" hidden="1" customWidth="1"/>
    <col min="25" max="25" width="9" hidden="1" customWidth="1"/>
    <col min="26" max="27" width="8.85546875" hidden="1" customWidth="1"/>
    <col min="28" max="28" width="8.5703125" hidden="1" customWidth="1"/>
    <col min="29" max="29" width="9" hidden="1" customWidth="1"/>
    <col min="30" max="30" width="8.5703125" hidden="1" customWidth="1"/>
    <col min="31" max="31" width="9" hidden="1" customWidth="1"/>
    <col min="32" max="33" width="8.7109375" hidden="1" customWidth="1"/>
    <col min="34" max="34" width="9.140625" hidden="1" customWidth="1"/>
    <col min="35" max="36" width="9" hidden="1" customWidth="1"/>
    <col min="37" max="37" width="8.28515625" hidden="1" customWidth="1"/>
    <col min="38" max="40" width="9" hidden="1" customWidth="1"/>
    <col min="41" max="42" width="6.28515625" hidden="1" customWidth="1"/>
    <col min="43" max="43" width="7.5703125" hidden="1" customWidth="1"/>
    <col min="44" max="44" width="8.42578125" hidden="1" customWidth="1"/>
    <col min="45" max="45" width="5.28515625" hidden="1" customWidth="1"/>
    <col min="46" max="46" width="10.140625" hidden="1" customWidth="1"/>
    <col min="47" max="47" width="7" hidden="1" customWidth="1"/>
    <col min="48" max="48" width="9.5703125" hidden="1" customWidth="1"/>
    <col min="49" max="49" width="12.85546875" hidden="1" customWidth="1"/>
    <col min="50" max="50" width="7.140625" hidden="1" customWidth="1"/>
    <col min="51" max="51" width="0" hidden="1" customWidth="1"/>
    <col min="52" max="52" width="35.42578125" hidden="1" customWidth="1"/>
    <col min="53" max="53" width="7.140625" hidden="1" customWidth="1"/>
    <col min="54" max="54" width="0" hidden="1" customWidth="1"/>
    <col min="55" max="55" width="5.7109375" hidden="1" customWidth="1"/>
  </cols>
  <sheetData>
    <row r="1" spans="1:55" ht="89.25" x14ac:dyDescent="0.25">
      <c r="A1" s="10" t="s">
        <v>64</v>
      </c>
      <c r="B1" s="10" t="s">
        <v>42</v>
      </c>
      <c r="C1" s="10" t="s">
        <v>132</v>
      </c>
      <c r="D1" s="10" t="s">
        <v>43</v>
      </c>
      <c r="E1" s="2" t="s">
        <v>65</v>
      </c>
      <c r="F1" s="2" t="s">
        <v>66</v>
      </c>
      <c r="G1" s="2" t="s">
        <v>110</v>
      </c>
      <c r="H1" s="3" t="s">
        <v>111</v>
      </c>
      <c r="I1" s="2" t="s">
        <v>112</v>
      </c>
      <c r="J1" s="2" t="s">
        <v>113</v>
      </c>
      <c r="K1" s="4" t="s">
        <v>34</v>
      </c>
      <c r="L1" s="4" t="s">
        <v>67</v>
      </c>
      <c r="M1" s="5" t="s">
        <v>197</v>
      </c>
      <c r="N1" s="5" t="s">
        <v>198</v>
      </c>
      <c r="O1" s="5" t="s">
        <v>199</v>
      </c>
      <c r="P1" s="5" t="s">
        <v>200</v>
      </c>
      <c r="Q1" s="4" t="s">
        <v>68</v>
      </c>
      <c r="R1" s="4" t="s">
        <v>41</v>
      </c>
      <c r="S1" s="4" t="s">
        <v>69</v>
      </c>
      <c r="T1" s="4" t="s">
        <v>39</v>
      </c>
      <c r="U1" s="4" t="s">
        <v>70</v>
      </c>
      <c r="V1" s="4" t="s">
        <v>40</v>
      </c>
      <c r="W1" s="4" t="s">
        <v>114</v>
      </c>
      <c r="X1" s="5" t="s">
        <v>115</v>
      </c>
      <c r="Y1" s="2" t="s">
        <v>116</v>
      </c>
      <c r="Z1" s="2" t="s">
        <v>117</v>
      </c>
      <c r="AA1" s="2" t="s">
        <v>118</v>
      </c>
      <c r="AB1" s="6" t="s">
        <v>72</v>
      </c>
      <c r="AC1" s="7" t="s">
        <v>119</v>
      </c>
      <c r="AD1" s="7" t="s">
        <v>120</v>
      </c>
      <c r="AE1" s="2" t="s">
        <v>121</v>
      </c>
      <c r="AF1" s="2" t="s">
        <v>122</v>
      </c>
      <c r="AG1" s="2" t="s">
        <v>123</v>
      </c>
      <c r="AH1" s="2" t="s">
        <v>137</v>
      </c>
      <c r="AI1" s="2" t="s">
        <v>124</v>
      </c>
      <c r="AJ1" s="2" t="s">
        <v>125</v>
      </c>
      <c r="AK1" s="2" t="s">
        <v>126</v>
      </c>
      <c r="AL1" s="2" t="s">
        <v>127</v>
      </c>
      <c r="AM1" s="2" t="s">
        <v>128</v>
      </c>
      <c r="AN1" s="2" t="s">
        <v>129</v>
      </c>
      <c r="AO1" s="8" t="s">
        <v>74</v>
      </c>
      <c r="AP1" s="8" t="s">
        <v>75</v>
      </c>
      <c r="AQ1" s="8" t="s">
        <v>76</v>
      </c>
      <c r="AR1" s="8" t="s">
        <v>77</v>
      </c>
      <c r="AS1" s="2" t="s">
        <v>78</v>
      </c>
      <c r="AT1" s="8" t="s">
        <v>130</v>
      </c>
      <c r="AU1" s="8" t="s">
        <v>80</v>
      </c>
      <c r="AV1" s="8" t="s">
        <v>81</v>
      </c>
      <c r="AW1" s="8" t="s">
        <v>131</v>
      </c>
      <c r="AX1" s="8" t="s">
        <v>82</v>
      </c>
      <c r="AY1" s="1"/>
      <c r="AZ1" s="11"/>
      <c r="BA1" s="11"/>
      <c r="BC1" t="s">
        <v>180</v>
      </c>
    </row>
    <row r="2" spans="1:55" ht="51" x14ac:dyDescent="0.25">
      <c r="A2" s="7" t="s">
        <v>119</v>
      </c>
      <c r="B2" s="9" t="s">
        <v>10</v>
      </c>
      <c r="C2" s="9" t="s">
        <v>10</v>
      </c>
      <c r="D2" s="9" t="s">
        <v>10</v>
      </c>
      <c r="E2" s="10" t="s">
        <v>44</v>
      </c>
      <c r="F2" s="10" t="s">
        <v>44</v>
      </c>
      <c r="G2" s="10" t="s">
        <v>44</v>
      </c>
      <c r="H2" s="10" t="s">
        <v>83</v>
      </c>
      <c r="I2" s="10" t="s">
        <v>51</v>
      </c>
      <c r="J2" s="10" t="s">
        <v>51</v>
      </c>
      <c r="K2" s="10" t="s">
        <v>46</v>
      </c>
      <c r="L2" s="10" t="s">
        <v>84</v>
      </c>
      <c r="M2" s="10" t="s">
        <v>189</v>
      </c>
      <c r="N2" s="46" t="s">
        <v>190</v>
      </c>
      <c r="O2" s="46" t="s">
        <v>191</v>
      </c>
      <c r="P2" s="46" t="s">
        <v>192</v>
      </c>
      <c r="Q2" s="10" t="s">
        <v>85</v>
      </c>
      <c r="R2" s="10" t="s">
        <v>50</v>
      </c>
      <c r="S2" s="10" t="s">
        <v>49</v>
      </c>
      <c r="T2" s="10" t="s">
        <v>45</v>
      </c>
      <c r="U2" s="10" t="s">
        <v>52</v>
      </c>
      <c r="V2" s="10" t="s">
        <v>53</v>
      </c>
      <c r="W2" s="10" t="s">
        <v>71</v>
      </c>
      <c r="X2" s="10" t="s">
        <v>46</v>
      </c>
      <c r="Y2" s="10" t="s">
        <v>48</v>
      </c>
      <c r="Z2" s="10" t="s">
        <v>48</v>
      </c>
      <c r="AA2" s="10" t="s">
        <v>48</v>
      </c>
      <c r="AB2" s="10" t="s">
        <v>47</v>
      </c>
      <c r="AC2" s="2" t="s">
        <v>73</v>
      </c>
      <c r="AD2" s="2" t="s">
        <v>86</v>
      </c>
      <c r="AE2" s="10" t="s">
        <v>87</v>
      </c>
      <c r="AF2" s="10" t="s">
        <v>89</v>
      </c>
      <c r="AG2" s="10" t="s">
        <v>90</v>
      </c>
      <c r="AH2" s="10" t="s">
        <v>88</v>
      </c>
      <c r="AI2" s="10" t="s">
        <v>91</v>
      </c>
      <c r="AJ2" s="10" t="s">
        <v>92</v>
      </c>
      <c r="AK2" s="10" t="s">
        <v>93</v>
      </c>
      <c r="AL2" s="10" t="s">
        <v>94</v>
      </c>
      <c r="AM2" s="10" t="s">
        <v>96</v>
      </c>
      <c r="AN2" s="10" t="s">
        <v>97</v>
      </c>
      <c r="AO2" s="10" t="s">
        <v>74</v>
      </c>
      <c r="AP2" s="10" t="s">
        <v>75</v>
      </c>
      <c r="AQ2" s="10" t="s">
        <v>76</v>
      </c>
      <c r="AR2" s="10" t="s">
        <v>77</v>
      </c>
      <c r="AS2" s="10" t="s">
        <v>78</v>
      </c>
      <c r="AT2" s="10" t="s">
        <v>79</v>
      </c>
      <c r="AU2" s="10" t="s">
        <v>80</v>
      </c>
      <c r="AV2" s="10" t="s">
        <v>98</v>
      </c>
      <c r="AW2" s="10" t="s">
        <v>138</v>
      </c>
      <c r="AX2" s="10" t="s">
        <v>82</v>
      </c>
      <c r="AY2" s="1"/>
      <c r="AZ2" s="11" t="s">
        <v>44</v>
      </c>
      <c r="BA2" s="11" t="s">
        <v>38</v>
      </c>
      <c r="BC2" t="s">
        <v>181</v>
      </c>
    </row>
    <row r="3" spans="1:55" ht="63.75" x14ac:dyDescent="0.25">
      <c r="A3" s="2" t="s">
        <v>65</v>
      </c>
      <c r="B3" s="9" t="s">
        <v>10</v>
      </c>
      <c r="C3" s="9" t="s">
        <v>38</v>
      </c>
      <c r="D3" s="9" t="s">
        <v>38</v>
      </c>
      <c r="E3" s="1"/>
      <c r="F3" s="10"/>
      <c r="G3" s="10"/>
      <c r="H3" s="10"/>
      <c r="I3" s="10"/>
      <c r="J3" s="10"/>
      <c r="K3" s="10" t="s">
        <v>49</v>
      </c>
      <c r="L3" s="1"/>
      <c r="M3" s="46" t="s">
        <v>191</v>
      </c>
      <c r="N3" s="46" t="s">
        <v>191</v>
      </c>
      <c r="O3" s="47" t="s">
        <v>196</v>
      </c>
      <c r="P3" s="47" t="s">
        <v>196</v>
      </c>
      <c r="Q3" s="1"/>
      <c r="R3" s="10" t="s">
        <v>56</v>
      </c>
      <c r="S3" s="10" t="s">
        <v>58</v>
      </c>
      <c r="T3" s="1"/>
      <c r="U3" s="10" t="s">
        <v>59</v>
      </c>
      <c r="V3" s="1"/>
      <c r="W3" s="1"/>
      <c r="X3" s="10" t="s">
        <v>99</v>
      </c>
      <c r="Y3" s="1"/>
      <c r="Z3" s="10" t="s">
        <v>51</v>
      </c>
      <c r="AA3" s="10" t="s">
        <v>51</v>
      </c>
      <c r="AB3" s="1"/>
      <c r="AC3" s="1"/>
      <c r="AD3" s="1"/>
      <c r="AE3" s="1"/>
      <c r="AF3" s="1"/>
      <c r="AG3" s="1"/>
      <c r="AH3" s="10" t="s">
        <v>104</v>
      </c>
      <c r="AI3" s="10"/>
      <c r="AJ3" s="1"/>
      <c r="AK3" s="10" t="s">
        <v>105</v>
      </c>
      <c r="AL3" s="10" t="s">
        <v>101</v>
      </c>
      <c r="AM3" s="1"/>
      <c r="AN3" s="10" t="s">
        <v>102</v>
      </c>
      <c r="AO3" s="10"/>
      <c r="AP3" s="1"/>
      <c r="AQ3" s="1"/>
      <c r="AR3" s="1"/>
      <c r="AS3" s="1"/>
      <c r="AT3" s="1"/>
      <c r="AU3" s="1"/>
      <c r="AV3" s="1"/>
      <c r="AW3" s="10" t="s">
        <v>139</v>
      </c>
      <c r="AX3" s="1"/>
      <c r="AY3" s="1"/>
      <c r="AZ3" s="11" t="s">
        <v>83</v>
      </c>
      <c r="BA3" s="11" t="s">
        <v>10</v>
      </c>
    </row>
    <row r="4" spans="1:55" ht="45" x14ac:dyDescent="0.25">
      <c r="A4" s="2" t="s">
        <v>110</v>
      </c>
      <c r="B4" s="9" t="s">
        <v>54</v>
      </c>
      <c r="C4" s="9" t="s">
        <v>38</v>
      </c>
      <c r="D4" s="9" t="s">
        <v>38</v>
      </c>
      <c r="E4" s="1"/>
      <c r="F4" s="10"/>
      <c r="G4" s="10"/>
      <c r="H4" s="10"/>
      <c r="I4" s="10"/>
      <c r="J4" s="10"/>
      <c r="K4" s="1"/>
      <c r="L4" s="1"/>
      <c r="M4" s="47" t="s">
        <v>193</v>
      </c>
      <c r="N4" s="46" t="s">
        <v>194</v>
      </c>
      <c r="O4" s="46"/>
      <c r="P4" s="46"/>
      <c r="Q4" s="1"/>
      <c r="R4" s="1"/>
      <c r="S4" s="11" t="s">
        <v>55</v>
      </c>
      <c r="T4" s="1"/>
      <c r="U4" s="10" t="s">
        <v>57</v>
      </c>
      <c r="V4" s="1"/>
      <c r="W4" s="1"/>
      <c r="X4" s="10" t="s">
        <v>103</v>
      </c>
      <c r="Y4" s="1"/>
      <c r="Z4" s="10"/>
      <c r="AA4" s="10"/>
      <c r="AB4" s="2"/>
      <c r="AC4" s="1"/>
      <c r="AD4" s="1"/>
      <c r="AE4" s="1"/>
      <c r="AF4" s="1"/>
      <c r="AG4" s="1"/>
      <c r="AH4" s="10" t="s">
        <v>100</v>
      </c>
      <c r="AI4" s="1"/>
      <c r="AJ4" s="1"/>
      <c r="AK4" s="1"/>
      <c r="AL4" s="10" t="s">
        <v>106</v>
      </c>
      <c r="AM4" s="1"/>
      <c r="AN4" s="10" t="s">
        <v>107</v>
      </c>
      <c r="AO4" s="10"/>
      <c r="AP4" s="1"/>
      <c r="AQ4" s="1"/>
      <c r="AR4" s="1"/>
      <c r="AS4" s="1"/>
      <c r="AT4" s="1"/>
      <c r="AU4" s="1"/>
      <c r="AV4" s="1"/>
      <c r="AW4" s="10" t="s">
        <v>140</v>
      </c>
      <c r="AX4" s="1"/>
      <c r="AY4" s="1"/>
      <c r="AZ4" s="11" t="s">
        <v>51</v>
      </c>
      <c r="BA4" s="11" t="s">
        <v>10</v>
      </c>
    </row>
    <row r="5" spans="1:55" ht="38.25" x14ac:dyDescent="0.25">
      <c r="A5" s="2" t="s">
        <v>66</v>
      </c>
      <c r="B5" s="9" t="s">
        <v>54</v>
      </c>
      <c r="C5" s="9" t="s">
        <v>38</v>
      </c>
      <c r="D5" s="9" t="s">
        <v>38</v>
      </c>
      <c r="M5" s="47"/>
      <c r="N5" s="46" t="s">
        <v>195</v>
      </c>
      <c r="O5" s="47"/>
      <c r="P5" s="47"/>
      <c r="U5" s="10" t="s">
        <v>60</v>
      </c>
      <c r="V5" s="1"/>
      <c r="W5" s="1"/>
      <c r="X5" s="10" t="s">
        <v>47</v>
      </c>
      <c r="Y5" s="1"/>
      <c r="Z5" s="1"/>
      <c r="AA5" s="1"/>
      <c r="AB5" s="1"/>
      <c r="AC5" s="1"/>
      <c r="AD5" s="1"/>
      <c r="AE5" s="1"/>
      <c r="AF5" s="1"/>
      <c r="AG5" s="1"/>
      <c r="AH5" s="10" t="s">
        <v>108</v>
      </c>
      <c r="AI5" s="1"/>
      <c r="AJ5" s="1"/>
      <c r="AK5" s="1"/>
      <c r="AL5" s="1"/>
      <c r="AM5" s="1"/>
      <c r="AN5" s="10" t="s">
        <v>109</v>
      </c>
      <c r="AO5" s="1"/>
      <c r="AP5" s="1"/>
      <c r="AQ5" s="1"/>
      <c r="AR5" s="1"/>
      <c r="AS5" s="1"/>
      <c r="AT5" s="1"/>
      <c r="AU5" s="1"/>
      <c r="AV5" s="1"/>
      <c r="AW5" s="10"/>
      <c r="AX5" s="1"/>
      <c r="AY5" s="1"/>
      <c r="AZ5" s="11" t="s">
        <v>46</v>
      </c>
      <c r="BA5" s="11" t="s">
        <v>10</v>
      </c>
    </row>
    <row r="6" spans="1:55" ht="38.25" x14ac:dyDescent="0.25">
      <c r="A6" s="7" t="str">
        <f>AD1</f>
        <v>Балчулуу</v>
      </c>
      <c r="B6" s="9" t="s">
        <v>10</v>
      </c>
      <c r="C6" s="9" t="s">
        <v>10</v>
      </c>
      <c r="D6" s="9" t="s">
        <v>10</v>
      </c>
      <c r="E6" s="1"/>
      <c r="F6" s="10"/>
      <c r="G6" s="10"/>
      <c r="H6" s="10"/>
      <c r="I6" s="10"/>
      <c r="J6" s="10"/>
      <c r="K6" s="1"/>
      <c r="L6" s="1"/>
      <c r="M6" s="1"/>
      <c r="N6" s="1"/>
      <c r="O6" s="1"/>
      <c r="P6" s="1"/>
      <c r="Q6" s="1"/>
      <c r="R6" s="1"/>
      <c r="S6" s="1"/>
      <c r="T6" s="1"/>
      <c r="U6" s="10" t="s">
        <v>61</v>
      </c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0"/>
      <c r="AO6" s="1"/>
      <c r="AP6" s="1"/>
      <c r="AQ6" s="1"/>
      <c r="AR6" s="1"/>
      <c r="AS6" s="1"/>
      <c r="AT6" s="1"/>
      <c r="AU6" s="1"/>
      <c r="AV6" s="1"/>
      <c r="AW6" s="10"/>
      <c r="AX6" s="1"/>
      <c r="AY6" s="1"/>
      <c r="AZ6" s="11" t="s">
        <v>84</v>
      </c>
      <c r="BA6" s="11" t="s">
        <v>10</v>
      </c>
    </row>
    <row r="7" spans="1:55" ht="63.75" x14ac:dyDescent="0.25">
      <c r="A7" s="2" t="str">
        <f>AE1</f>
        <v>Бар.м.Алевролит</v>
      </c>
      <c r="B7" s="9" t="s">
        <v>54</v>
      </c>
      <c r="C7" s="9"/>
      <c r="D7" s="9" t="s">
        <v>54</v>
      </c>
      <c r="E7" s="1"/>
      <c r="F7" s="10"/>
      <c r="G7" s="10"/>
      <c r="H7" s="10"/>
      <c r="I7" s="10"/>
      <c r="J7" s="10"/>
      <c r="K7" s="1"/>
      <c r="L7" s="1"/>
      <c r="M7" s="1"/>
      <c r="N7" s="1"/>
      <c r="O7" s="1"/>
      <c r="P7" s="1"/>
      <c r="Q7" s="1"/>
      <c r="R7" s="1"/>
      <c r="S7" s="1"/>
      <c r="T7" s="1"/>
      <c r="U7" s="10" t="s">
        <v>62</v>
      </c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0"/>
      <c r="AX7" s="1"/>
      <c r="AY7" s="1"/>
      <c r="AZ7" s="11" t="s">
        <v>85</v>
      </c>
      <c r="BA7" s="11" t="s">
        <v>10</v>
      </c>
    </row>
    <row r="8" spans="1:55" x14ac:dyDescent="0.25">
      <c r="A8" s="2" t="str">
        <f>AF1</f>
        <v>Бар.м.Галтуулыншаарга</v>
      </c>
      <c r="B8" s="9" t="s">
        <v>54</v>
      </c>
      <c r="C8" s="9"/>
      <c r="D8" s="9" t="s">
        <v>54</v>
      </c>
      <c r="E8" s="10"/>
      <c r="F8" s="10"/>
      <c r="G8" s="10"/>
      <c r="H8" s="10"/>
      <c r="I8" s="10"/>
      <c r="J8" s="10"/>
      <c r="K8" s="1"/>
      <c r="L8" s="1"/>
      <c r="M8" s="1"/>
      <c r="N8" s="1"/>
      <c r="O8" s="1"/>
      <c r="P8" s="1"/>
      <c r="Q8" s="1"/>
      <c r="R8" s="1"/>
      <c r="S8" s="1"/>
      <c r="T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1" t="s">
        <v>50</v>
      </c>
      <c r="BA8" s="11" t="s">
        <v>10</v>
      </c>
    </row>
    <row r="9" spans="1:55" x14ac:dyDescent="0.25">
      <c r="A9" s="2" t="str">
        <f>AG1</f>
        <v>Бар.м.Гантиг</v>
      </c>
      <c r="B9" s="9" t="s">
        <v>10</v>
      </c>
      <c r="C9" s="9"/>
      <c r="D9" s="9" t="s">
        <v>10</v>
      </c>
      <c r="E9" s="10"/>
      <c r="F9" s="10"/>
      <c r="G9" s="10"/>
      <c r="H9" s="10"/>
      <c r="I9" s="10"/>
      <c r="J9" s="10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1" t="s">
        <v>56</v>
      </c>
      <c r="BA9" s="11" t="s">
        <v>10</v>
      </c>
    </row>
    <row r="10" spans="1:55" x14ac:dyDescent="0.25">
      <c r="A10" s="2" t="str">
        <f>AH1</f>
        <v>Бар.м.Барилгынчулуу</v>
      </c>
      <c r="B10" s="9" t="s">
        <v>54</v>
      </c>
      <c r="C10" s="9"/>
      <c r="D10" s="9" t="s">
        <v>54</v>
      </c>
      <c r="E10" s="10"/>
      <c r="F10" s="10"/>
      <c r="G10" s="10"/>
      <c r="H10" s="10"/>
      <c r="I10" s="10"/>
      <c r="J10" s="10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X10" s="1"/>
      <c r="AY10" s="1"/>
      <c r="AZ10" s="11" t="s">
        <v>49</v>
      </c>
      <c r="BA10" s="11" t="s">
        <v>10</v>
      </c>
    </row>
    <row r="11" spans="1:55" x14ac:dyDescent="0.25">
      <c r="A11" s="2" t="str">
        <f>AI1</f>
        <v>Бар.м.Доломит</v>
      </c>
      <c r="B11" s="9" t="s">
        <v>10</v>
      </c>
      <c r="C11" s="9"/>
      <c r="D11" s="9" t="s">
        <v>10</v>
      </c>
      <c r="E11" s="10"/>
      <c r="F11" s="10"/>
      <c r="G11" s="10"/>
      <c r="H11" s="10"/>
      <c r="I11" s="10"/>
      <c r="J11" s="10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1" t="s">
        <v>55</v>
      </c>
      <c r="BA11" s="11" t="s">
        <v>10</v>
      </c>
    </row>
    <row r="12" spans="1:55" x14ac:dyDescent="0.25">
      <c r="A12" s="2" t="str">
        <f>AJ1</f>
        <v>Бар.м.Ногоонхаш</v>
      </c>
      <c r="B12" s="9" t="s">
        <v>63</v>
      </c>
      <c r="C12" s="9"/>
      <c r="D12" s="12" t="s">
        <v>63</v>
      </c>
      <c r="E12" s="1"/>
      <c r="F12" s="10"/>
      <c r="G12" s="10"/>
      <c r="H12" s="10"/>
      <c r="I12" s="10"/>
      <c r="J12" s="10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1" t="s">
        <v>58</v>
      </c>
      <c r="BA12" s="11" t="s">
        <v>10</v>
      </c>
    </row>
    <row r="13" spans="1:55" x14ac:dyDescent="0.25">
      <c r="A13" s="2" t="str">
        <f>AK1</f>
        <v>Бар.м.Шавар</v>
      </c>
      <c r="B13" s="9" t="s">
        <v>54</v>
      </c>
      <c r="C13" s="9" t="s">
        <v>54</v>
      </c>
      <c r="D13" s="10" t="s">
        <v>54</v>
      </c>
      <c r="E13" s="1"/>
      <c r="F13" s="10"/>
      <c r="G13" s="10"/>
      <c r="H13" s="10"/>
      <c r="I13" s="10"/>
      <c r="J13" s="10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1" t="s">
        <v>45</v>
      </c>
      <c r="BA13" s="11" t="s">
        <v>10</v>
      </c>
    </row>
    <row r="14" spans="1:55" x14ac:dyDescent="0.25">
      <c r="A14" s="2" t="str">
        <f>AL1</f>
        <v>Бар.м.Шохойнчулуу</v>
      </c>
      <c r="B14" s="9" t="s">
        <v>10</v>
      </c>
      <c r="C14" s="9" t="s">
        <v>10</v>
      </c>
      <c r="D14" s="9" t="s">
        <v>10</v>
      </c>
      <c r="E14" s="10"/>
      <c r="F14" s="10"/>
      <c r="G14" s="10"/>
      <c r="H14" s="10"/>
      <c r="I14" s="10"/>
      <c r="J14" s="10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1" t="s">
        <v>52</v>
      </c>
      <c r="BA14" s="11" t="s">
        <v>10</v>
      </c>
    </row>
    <row r="15" spans="1:55" x14ac:dyDescent="0.25">
      <c r="A15" s="2" t="str">
        <f>AM1</f>
        <v>Бар.м.Элс</v>
      </c>
      <c r="B15" s="9" t="s">
        <v>54</v>
      </c>
      <c r="C15" s="9"/>
      <c r="D15" s="9" t="s">
        <v>54</v>
      </c>
      <c r="E15" s="10"/>
      <c r="F15" s="10"/>
      <c r="G15" s="10"/>
      <c r="H15" s="10"/>
      <c r="I15" s="10"/>
      <c r="J15" s="10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1" t="s">
        <v>57</v>
      </c>
      <c r="BA15" s="11" t="s">
        <v>10</v>
      </c>
    </row>
    <row r="16" spans="1:55" x14ac:dyDescent="0.25">
      <c r="A16" s="2" t="str">
        <f>AN1</f>
        <v>Бар.м.Элс_хайрга</v>
      </c>
      <c r="B16" s="9" t="s">
        <v>54</v>
      </c>
      <c r="C16" s="9"/>
      <c r="D16" s="9" t="s">
        <v>54</v>
      </c>
      <c r="E16" s="10"/>
      <c r="F16" s="10"/>
      <c r="G16" s="10"/>
      <c r="H16" s="10"/>
      <c r="I16" s="10"/>
      <c r="J16" s="10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1" t="s">
        <v>59</v>
      </c>
      <c r="BA16" s="11" t="s">
        <v>10</v>
      </c>
    </row>
    <row r="17" spans="1:53" x14ac:dyDescent="0.25">
      <c r="A17" s="8" t="s">
        <v>74</v>
      </c>
      <c r="B17" s="9" t="s">
        <v>10</v>
      </c>
      <c r="C17" s="9"/>
      <c r="D17" s="9" t="s">
        <v>10</v>
      </c>
      <c r="E17" s="10"/>
      <c r="F17" s="10"/>
      <c r="G17" s="10"/>
      <c r="H17" s="10"/>
      <c r="I17" s="10"/>
      <c r="J17" s="10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1" t="s">
        <v>60</v>
      </c>
      <c r="BA17" s="11" t="s">
        <v>10</v>
      </c>
    </row>
    <row r="18" spans="1:53" x14ac:dyDescent="0.25">
      <c r="A18" s="8" t="s">
        <v>75</v>
      </c>
      <c r="B18" s="9" t="s">
        <v>10</v>
      </c>
      <c r="C18" s="1" t="s">
        <v>63</v>
      </c>
      <c r="D18" s="9" t="s">
        <v>10</v>
      </c>
      <c r="E18" s="10"/>
      <c r="F18" s="10"/>
      <c r="G18" s="10"/>
      <c r="H18" s="10"/>
      <c r="I18" s="10"/>
      <c r="J18" s="10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1" t="s">
        <v>61</v>
      </c>
      <c r="BA18" s="11" t="s">
        <v>10</v>
      </c>
    </row>
    <row r="19" spans="1:53" x14ac:dyDescent="0.25">
      <c r="A19" s="8" t="s">
        <v>76</v>
      </c>
      <c r="B19" s="9" t="s">
        <v>54</v>
      </c>
      <c r="C19" s="9"/>
      <c r="D19" s="12" t="s">
        <v>38</v>
      </c>
      <c r="E19" s="10"/>
      <c r="F19" s="10"/>
      <c r="G19" s="10"/>
      <c r="H19" s="10"/>
      <c r="I19" s="10"/>
      <c r="J19" s="10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1" t="s">
        <v>62</v>
      </c>
      <c r="BA19" s="11" t="s">
        <v>10</v>
      </c>
    </row>
    <row r="20" spans="1:53" x14ac:dyDescent="0.25">
      <c r="A20" s="3" t="s">
        <v>111</v>
      </c>
      <c r="B20" s="9" t="s">
        <v>10</v>
      </c>
      <c r="C20" s="1" t="s">
        <v>63</v>
      </c>
      <c r="D20" s="9" t="s">
        <v>10</v>
      </c>
      <c r="E20" s="10"/>
      <c r="F20" s="10"/>
      <c r="G20" s="10"/>
      <c r="H20" s="10"/>
      <c r="I20" s="10"/>
      <c r="J20" s="10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1" t="s">
        <v>53</v>
      </c>
      <c r="BA20" s="11" t="s">
        <v>10</v>
      </c>
    </row>
    <row r="21" spans="1:53" x14ac:dyDescent="0.25">
      <c r="A21" s="8" t="s">
        <v>77</v>
      </c>
      <c r="B21" s="9" t="s">
        <v>10</v>
      </c>
      <c r="C21" s="9" t="s">
        <v>10</v>
      </c>
      <c r="D21" s="9" t="s">
        <v>10</v>
      </c>
      <c r="E21" s="10"/>
      <c r="F21" s="10"/>
      <c r="G21" s="10"/>
      <c r="H21" s="10"/>
      <c r="I21" s="10"/>
      <c r="J21" s="10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1" t="s">
        <v>71</v>
      </c>
      <c r="BA21" s="11" t="s">
        <v>10</v>
      </c>
    </row>
    <row r="22" spans="1:53" x14ac:dyDescent="0.25">
      <c r="A22" s="2" t="s">
        <v>112</v>
      </c>
      <c r="B22" s="9" t="s">
        <v>10</v>
      </c>
      <c r="C22" s="1" t="s">
        <v>63</v>
      </c>
      <c r="D22" s="9" t="s">
        <v>10</v>
      </c>
      <c r="E22" s="10"/>
      <c r="F22" s="10"/>
      <c r="G22" s="10"/>
      <c r="H22" s="10"/>
      <c r="I22" s="10"/>
      <c r="J22" s="10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1" t="s">
        <v>103</v>
      </c>
      <c r="BA22" s="11" t="s">
        <v>10</v>
      </c>
    </row>
    <row r="23" spans="1:53" x14ac:dyDescent="0.25">
      <c r="A23" s="2" t="s">
        <v>113</v>
      </c>
      <c r="B23" s="9" t="s">
        <v>54</v>
      </c>
      <c r="C23" s="1" t="s">
        <v>63</v>
      </c>
      <c r="D23" s="9" t="s">
        <v>10</v>
      </c>
      <c r="E23" s="10"/>
      <c r="F23" s="10"/>
      <c r="G23" s="10"/>
      <c r="H23" s="10"/>
      <c r="I23" s="10"/>
      <c r="J23" s="10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1" t="s">
        <v>99</v>
      </c>
      <c r="BA23" s="11" t="s">
        <v>10</v>
      </c>
    </row>
    <row r="24" spans="1:53" x14ac:dyDescent="0.25">
      <c r="A24" s="2" t="s">
        <v>78</v>
      </c>
      <c r="B24" s="9" t="s">
        <v>10</v>
      </c>
      <c r="C24" s="9"/>
      <c r="D24" s="9" t="s">
        <v>10</v>
      </c>
      <c r="E24" s="10"/>
      <c r="F24" s="10"/>
      <c r="G24" s="10"/>
      <c r="H24" s="10"/>
      <c r="I24" s="10"/>
      <c r="J24" s="10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1" t="s">
        <v>47</v>
      </c>
      <c r="BA24" s="11" t="s">
        <v>10</v>
      </c>
    </row>
    <row r="25" spans="1:53" x14ac:dyDescent="0.25">
      <c r="A25" s="4" t="s">
        <v>34</v>
      </c>
      <c r="B25" s="9" t="s">
        <v>10</v>
      </c>
      <c r="C25" s="1" t="s">
        <v>10</v>
      </c>
      <c r="D25" s="9" t="s">
        <v>10</v>
      </c>
      <c r="E25" s="10"/>
      <c r="F25" s="10"/>
      <c r="G25" s="10"/>
      <c r="H25" s="10"/>
      <c r="I25" s="10"/>
      <c r="J25" s="10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1" t="s">
        <v>48</v>
      </c>
      <c r="BA25" s="11" t="s">
        <v>10</v>
      </c>
    </row>
    <row r="26" spans="1:53" x14ac:dyDescent="0.25">
      <c r="A26" s="4" t="s">
        <v>67</v>
      </c>
      <c r="B26" s="9" t="s">
        <v>10</v>
      </c>
      <c r="C26" s="1" t="s">
        <v>10</v>
      </c>
      <c r="D26" s="9" t="s">
        <v>10</v>
      </c>
      <c r="E26" s="10"/>
      <c r="F26" s="10"/>
      <c r="G26" s="10"/>
      <c r="H26" s="10"/>
      <c r="I26" s="10"/>
      <c r="J26" s="10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1" t="s">
        <v>73</v>
      </c>
      <c r="BA26" s="11" t="s">
        <v>10</v>
      </c>
    </row>
    <row r="27" spans="1:53" x14ac:dyDescent="0.25">
      <c r="A27" s="4" t="str">
        <f>M1</f>
        <v>Нүүрс_Антрацит</v>
      </c>
      <c r="B27" s="9" t="s">
        <v>10</v>
      </c>
      <c r="C27" s="9" t="s">
        <v>10</v>
      </c>
      <c r="D27" s="9" t="s">
        <v>10</v>
      </c>
      <c r="E27" s="10"/>
      <c r="F27" s="10"/>
      <c r="G27" s="10"/>
      <c r="H27" s="10"/>
      <c r="I27" s="10"/>
      <c r="J27" s="10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0" t="s">
        <v>189</v>
      </c>
      <c r="BA27" s="11" t="s">
        <v>10</v>
      </c>
    </row>
    <row r="28" spans="1:53" x14ac:dyDescent="0.25">
      <c r="A28" s="4" t="str">
        <f>N1</f>
        <v>Нүүрс_Чулуун</v>
      </c>
      <c r="B28" s="9" t="s">
        <v>10</v>
      </c>
      <c r="C28" s="9" t="s">
        <v>10</v>
      </c>
      <c r="D28" s="9" t="s">
        <v>10</v>
      </c>
      <c r="E28" s="10"/>
      <c r="F28" s="10"/>
      <c r="G28" s="10"/>
      <c r="H28" s="10"/>
      <c r="I28" s="10"/>
      <c r="J28" s="10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 t="s">
        <v>190</v>
      </c>
      <c r="BA28" s="11" t="s">
        <v>10</v>
      </c>
    </row>
    <row r="29" spans="1:53" x14ac:dyDescent="0.25">
      <c r="A29" s="4" t="str">
        <f>O1</f>
        <v>Нүүрс_Эрчимхүчний</v>
      </c>
      <c r="B29" s="9" t="s">
        <v>10</v>
      </c>
      <c r="C29" s="9" t="s">
        <v>10</v>
      </c>
      <c r="D29" s="9" t="s">
        <v>10</v>
      </c>
      <c r="E29" s="10"/>
      <c r="F29" s="10"/>
      <c r="G29" s="10"/>
      <c r="H29" s="10"/>
      <c r="I29" s="10"/>
      <c r="J29" s="10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 t="s">
        <v>191</v>
      </c>
      <c r="BA29" s="11" t="s">
        <v>10</v>
      </c>
    </row>
    <row r="30" spans="1:53" x14ac:dyDescent="0.25">
      <c r="A30" s="4" t="str">
        <f>P1</f>
        <v>Нүүрс_Хүрэн</v>
      </c>
      <c r="B30" s="9" t="s">
        <v>10</v>
      </c>
      <c r="C30" s="9" t="s">
        <v>10</v>
      </c>
      <c r="D30" s="9" t="s">
        <v>10</v>
      </c>
      <c r="E30" s="10"/>
      <c r="F30" s="10"/>
      <c r="G30" s="10"/>
      <c r="H30" s="10"/>
      <c r="I30" s="10"/>
      <c r="J30" s="10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 t="s">
        <v>192</v>
      </c>
      <c r="BA30" s="11" t="s">
        <v>10</v>
      </c>
    </row>
    <row r="31" spans="1:53" x14ac:dyDescent="0.25">
      <c r="A31" s="4" t="s">
        <v>68</v>
      </c>
      <c r="B31" s="9" t="s">
        <v>10</v>
      </c>
      <c r="C31" s="9"/>
      <c r="D31" s="9" t="s">
        <v>10</v>
      </c>
      <c r="E31" s="10"/>
      <c r="F31" s="10"/>
      <c r="G31" s="10"/>
      <c r="H31" s="10"/>
      <c r="I31" s="10"/>
      <c r="J31" s="10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t="s">
        <v>193</v>
      </c>
      <c r="BA31" s="11" t="s">
        <v>10</v>
      </c>
    </row>
    <row r="32" spans="1:53" x14ac:dyDescent="0.25">
      <c r="A32" s="4" t="s">
        <v>41</v>
      </c>
      <c r="B32" s="9" t="s">
        <v>10</v>
      </c>
      <c r="C32" s="1" t="s">
        <v>10</v>
      </c>
      <c r="D32" s="9" t="s">
        <v>10</v>
      </c>
      <c r="E32" s="10"/>
      <c r="F32" s="10"/>
      <c r="G32" s="10"/>
      <c r="H32" s="10"/>
      <c r="I32" s="10"/>
      <c r="J32" s="10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 t="s">
        <v>194</v>
      </c>
      <c r="BA32" s="11" t="s">
        <v>10</v>
      </c>
    </row>
    <row r="33" spans="1:53" x14ac:dyDescent="0.25">
      <c r="A33" s="4" t="s">
        <v>69</v>
      </c>
      <c r="B33" s="9" t="s">
        <v>10</v>
      </c>
      <c r="C33" s="1" t="s">
        <v>63</v>
      </c>
      <c r="D33" s="9" t="s">
        <v>10</v>
      </c>
      <c r="E33" s="10"/>
      <c r="F33" s="10"/>
      <c r="G33" s="10"/>
      <c r="H33" s="10"/>
      <c r="I33" s="10"/>
      <c r="J33" s="10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46" t="s">
        <v>195</v>
      </c>
      <c r="BA33" s="11" t="s">
        <v>10</v>
      </c>
    </row>
    <row r="34" spans="1:53" x14ac:dyDescent="0.25">
      <c r="A34" s="4" t="s">
        <v>39</v>
      </c>
      <c r="B34" s="9" t="s">
        <v>10</v>
      </c>
      <c r="C34" s="1" t="s">
        <v>63</v>
      </c>
      <c r="D34" s="9" t="s">
        <v>10</v>
      </c>
      <c r="E34" s="1"/>
      <c r="F34" s="10"/>
      <c r="G34" s="10"/>
      <c r="H34" s="10"/>
      <c r="I34" s="10"/>
      <c r="J34" s="10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47" t="s">
        <v>196</v>
      </c>
      <c r="BA34" s="11" t="s">
        <v>10</v>
      </c>
    </row>
    <row r="35" spans="1:53" x14ac:dyDescent="0.25">
      <c r="A35" s="8" t="s">
        <v>130</v>
      </c>
      <c r="B35" s="9" t="s">
        <v>10</v>
      </c>
      <c r="C35" s="9"/>
      <c r="D35" s="9" t="s">
        <v>10</v>
      </c>
      <c r="E35" s="1"/>
      <c r="F35" s="10"/>
      <c r="G35" s="10"/>
      <c r="H35" s="10"/>
      <c r="I35" s="10"/>
      <c r="J35" s="10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1" t="s">
        <v>86</v>
      </c>
      <c r="BA35" s="11" t="s">
        <v>10</v>
      </c>
    </row>
    <row r="36" spans="1:53" x14ac:dyDescent="0.25">
      <c r="A36" s="8" t="s">
        <v>80</v>
      </c>
      <c r="B36" s="9" t="s">
        <v>54</v>
      </c>
      <c r="C36" s="9" t="s">
        <v>54</v>
      </c>
      <c r="D36" s="9" t="s">
        <v>54</v>
      </c>
      <c r="E36" s="1"/>
      <c r="F36" s="10"/>
      <c r="G36" s="10"/>
      <c r="H36" s="10"/>
      <c r="I36" s="10"/>
      <c r="J36" s="10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1" t="s">
        <v>87</v>
      </c>
      <c r="BA36" s="11" t="s">
        <v>54</v>
      </c>
    </row>
    <row r="37" spans="1:53" x14ac:dyDescent="0.25">
      <c r="A37" s="4" t="s">
        <v>70</v>
      </c>
      <c r="B37" s="9" t="s">
        <v>10</v>
      </c>
      <c r="C37" s="9" t="s">
        <v>10</v>
      </c>
      <c r="D37" s="9" t="s">
        <v>10</v>
      </c>
      <c r="E37" s="1"/>
      <c r="F37" s="10"/>
      <c r="G37" s="10"/>
      <c r="H37" s="10"/>
      <c r="I37" s="10"/>
      <c r="J37" s="10"/>
      <c r="K37" s="1"/>
      <c r="L37" s="1"/>
      <c r="M37" s="1"/>
      <c r="N37" s="1"/>
      <c r="O37" s="1"/>
      <c r="P37" s="1"/>
      <c r="Q37" s="1"/>
      <c r="R37" s="1"/>
      <c r="S37" s="1"/>
      <c r="T37" s="1"/>
      <c r="AY37" s="1"/>
      <c r="AZ37" s="11" t="s">
        <v>88</v>
      </c>
      <c r="BA37" s="11" t="s">
        <v>54</v>
      </c>
    </row>
    <row r="38" spans="1:53" x14ac:dyDescent="0.25">
      <c r="A38" s="4" t="s">
        <v>40</v>
      </c>
      <c r="B38" s="9" t="s">
        <v>10</v>
      </c>
      <c r="C38" s="1" t="s">
        <v>63</v>
      </c>
      <c r="D38" s="9" t="s">
        <v>10</v>
      </c>
      <c r="E38" s="1"/>
      <c r="F38" s="10"/>
      <c r="G38" s="10"/>
      <c r="H38" s="10"/>
      <c r="I38" s="10"/>
      <c r="J38" s="10"/>
      <c r="K38" s="1"/>
      <c r="L38" s="1"/>
      <c r="M38" s="1"/>
      <c r="N38" s="1"/>
      <c r="O38" s="1"/>
      <c r="P38" s="1"/>
      <c r="Q38" s="1"/>
      <c r="R38" s="1"/>
      <c r="S38" s="1"/>
      <c r="T38" s="1"/>
      <c r="AY38" s="1"/>
      <c r="AZ38" s="11" t="s">
        <v>104</v>
      </c>
      <c r="BA38" s="11" t="s">
        <v>54</v>
      </c>
    </row>
    <row r="39" spans="1:53" x14ac:dyDescent="0.25">
      <c r="A39" s="4" t="s">
        <v>114</v>
      </c>
      <c r="B39" s="9" t="s">
        <v>10</v>
      </c>
      <c r="C39" s="9"/>
      <c r="D39" s="9" t="s">
        <v>10</v>
      </c>
      <c r="E39" s="1"/>
      <c r="F39" s="10"/>
      <c r="G39" s="10"/>
      <c r="H39" s="10"/>
      <c r="I39" s="10"/>
      <c r="J39" s="10"/>
      <c r="K39" s="1"/>
      <c r="L39" s="1"/>
      <c r="M39" s="1"/>
      <c r="N39" s="1"/>
      <c r="O39" s="1"/>
      <c r="P39" s="1"/>
      <c r="Q39" s="1"/>
      <c r="R39" s="1"/>
      <c r="S39" s="1"/>
      <c r="T39" s="1"/>
      <c r="AY39" s="1"/>
      <c r="AZ39" s="11" t="s">
        <v>100</v>
      </c>
      <c r="BA39" s="11" t="s">
        <v>54</v>
      </c>
    </row>
    <row r="40" spans="1:53" x14ac:dyDescent="0.25">
      <c r="A40" s="8" t="s">
        <v>81</v>
      </c>
      <c r="B40" s="9" t="s">
        <v>10</v>
      </c>
      <c r="C40" s="1" t="s">
        <v>10</v>
      </c>
      <c r="D40" s="9" t="s">
        <v>10</v>
      </c>
      <c r="E40" s="1"/>
      <c r="F40" s="10"/>
      <c r="G40" s="10"/>
      <c r="H40" s="10"/>
      <c r="I40" s="10"/>
      <c r="J40" s="10"/>
      <c r="K40" s="1"/>
      <c r="L40" s="1"/>
      <c r="M40" s="1"/>
      <c r="N40" s="1"/>
      <c r="O40" s="1"/>
      <c r="P40" s="1"/>
      <c r="Q40" s="1"/>
      <c r="R40" s="1"/>
      <c r="S40" s="1"/>
      <c r="T40" s="1"/>
      <c r="AY40" s="1"/>
      <c r="AZ40" s="11" t="s">
        <v>108</v>
      </c>
      <c r="BA40" s="11" t="s">
        <v>54</v>
      </c>
    </row>
    <row r="41" spans="1:53" x14ac:dyDescent="0.25">
      <c r="A41" s="8" t="s">
        <v>131</v>
      </c>
      <c r="B41" s="9" t="s">
        <v>10</v>
      </c>
      <c r="C41" s="9" t="s">
        <v>10</v>
      </c>
      <c r="D41" s="9" t="s">
        <v>10</v>
      </c>
      <c r="E41" s="1"/>
      <c r="F41" s="10"/>
      <c r="G41" s="10"/>
      <c r="H41" s="10"/>
      <c r="I41" s="10"/>
      <c r="J41" s="10"/>
      <c r="K41" s="1"/>
      <c r="L41" s="1"/>
      <c r="M41" s="1"/>
      <c r="N41" s="1"/>
      <c r="O41" s="1"/>
      <c r="P41" s="1"/>
      <c r="Q41" s="1"/>
      <c r="R41" s="1"/>
      <c r="S41" s="1"/>
      <c r="T41" s="1"/>
      <c r="AY41" s="1"/>
      <c r="AZ41" s="11" t="s">
        <v>89</v>
      </c>
      <c r="BA41" s="11" t="s">
        <v>54</v>
      </c>
    </row>
    <row r="42" spans="1:53" ht="25.5" x14ac:dyDescent="0.25">
      <c r="A42" s="5" t="s">
        <v>115</v>
      </c>
      <c r="B42" s="9" t="s">
        <v>10</v>
      </c>
      <c r="C42" s="9"/>
      <c r="D42" s="9" t="s">
        <v>10</v>
      </c>
      <c r="E42" s="1"/>
      <c r="F42" s="10"/>
      <c r="G42" s="10"/>
      <c r="H42" s="10"/>
      <c r="I42" s="10"/>
      <c r="J42" s="10"/>
      <c r="K42" s="1"/>
      <c r="L42" s="1"/>
      <c r="M42" s="1"/>
      <c r="N42" s="1"/>
      <c r="O42" s="1"/>
      <c r="P42" s="1"/>
      <c r="Q42" s="1"/>
      <c r="R42" s="1"/>
      <c r="S42" s="1"/>
      <c r="T42" s="1"/>
      <c r="AY42" s="1"/>
      <c r="AZ42" s="11" t="s">
        <v>90</v>
      </c>
      <c r="BA42" s="11" t="s">
        <v>10</v>
      </c>
    </row>
    <row r="43" spans="1:53" x14ac:dyDescent="0.25">
      <c r="A43" s="2" t="s">
        <v>116</v>
      </c>
      <c r="B43" s="9" t="s">
        <v>54</v>
      </c>
      <c r="C43" s="1" t="s">
        <v>63</v>
      </c>
      <c r="D43" s="9" t="s">
        <v>10</v>
      </c>
      <c r="E43" s="1"/>
      <c r="F43" s="10"/>
      <c r="G43" s="10"/>
      <c r="H43" s="10"/>
      <c r="I43" s="10"/>
      <c r="J43" s="10"/>
      <c r="K43" s="1"/>
      <c r="L43" s="1"/>
      <c r="M43" s="1"/>
      <c r="N43" s="1"/>
      <c r="O43" s="1"/>
      <c r="P43" s="1"/>
      <c r="Q43" s="1"/>
      <c r="R43" s="1"/>
      <c r="S43" s="1"/>
      <c r="T43" s="1"/>
      <c r="AY43" s="1"/>
      <c r="AZ43" s="11" t="s">
        <v>91</v>
      </c>
      <c r="BA43" s="11" t="s">
        <v>10</v>
      </c>
    </row>
    <row r="44" spans="1:53" x14ac:dyDescent="0.25">
      <c r="A44" s="2" t="s">
        <v>117</v>
      </c>
      <c r="B44" s="9" t="s">
        <v>54</v>
      </c>
      <c r="C44" s="1" t="s">
        <v>63</v>
      </c>
      <c r="D44" s="9" t="s">
        <v>10</v>
      </c>
      <c r="E44" s="10"/>
      <c r="F44" s="10"/>
      <c r="G44" s="10"/>
      <c r="H44" s="10"/>
      <c r="I44" s="10"/>
      <c r="J44" s="10"/>
      <c r="K44" s="1"/>
      <c r="L44" s="1"/>
      <c r="M44" s="1"/>
      <c r="N44" s="1"/>
      <c r="O44" s="1"/>
      <c r="P44" s="1"/>
      <c r="Q44" s="1"/>
      <c r="R44" s="1"/>
      <c r="S44" s="1"/>
      <c r="T44" s="1"/>
      <c r="AY44" s="1"/>
      <c r="AZ44" s="11" t="s">
        <v>92</v>
      </c>
      <c r="BA44" s="11" t="s">
        <v>63</v>
      </c>
    </row>
    <row r="45" spans="1:53" x14ac:dyDescent="0.25">
      <c r="A45" s="2" t="s">
        <v>118</v>
      </c>
      <c r="B45" s="9" t="s">
        <v>54</v>
      </c>
      <c r="C45" s="1" t="s">
        <v>63</v>
      </c>
      <c r="D45" s="9" t="s">
        <v>10</v>
      </c>
      <c r="E45" s="10"/>
      <c r="F45" s="10"/>
      <c r="G45" s="10"/>
      <c r="H45" s="10"/>
      <c r="I45" s="10"/>
      <c r="J45" s="10"/>
      <c r="K45" s="1"/>
      <c r="L45" s="1"/>
      <c r="M45" s="1"/>
      <c r="N45" s="1"/>
      <c r="O45" s="1"/>
      <c r="P45" s="1"/>
      <c r="Q45" s="1"/>
      <c r="R45" s="1"/>
      <c r="S45" s="1"/>
      <c r="T45" s="1"/>
      <c r="AY45" s="1"/>
      <c r="AZ45" s="11" t="s">
        <v>93</v>
      </c>
      <c r="BA45" s="11" t="s">
        <v>54</v>
      </c>
    </row>
    <row r="46" spans="1:53" x14ac:dyDescent="0.25">
      <c r="A46" s="6" t="s">
        <v>72</v>
      </c>
      <c r="B46" s="9" t="s">
        <v>10</v>
      </c>
      <c r="C46" s="1" t="s">
        <v>10</v>
      </c>
      <c r="D46" s="9" t="s">
        <v>10</v>
      </c>
      <c r="E46" s="10"/>
      <c r="F46" s="11"/>
      <c r="G46" s="10"/>
      <c r="H46" s="10"/>
      <c r="I46" s="10"/>
      <c r="J46" s="10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1" t="s">
        <v>105</v>
      </c>
      <c r="BA46" s="11" t="s">
        <v>141</v>
      </c>
    </row>
    <row r="47" spans="1:53" x14ac:dyDescent="0.25">
      <c r="A47" s="8" t="s">
        <v>82</v>
      </c>
      <c r="B47" s="9" t="s">
        <v>63</v>
      </c>
      <c r="C47" s="9"/>
      <c r="D47" s="12" t="s">
        <v>63</v>
      </c>
      <c r="E47" s="10"/>
      <c r="F47" s="10"/>
      <c r="G47" s="10"/>
      <c r="H47" s="10"/>
      <c r="I47" s="10"/>
      <c r="J47" s="10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1" t="s">
        <v>94</v>
      </c>
      <c r="BA47" s="11" t="s">
        <v>10</v>
      </c>
    </row>
    <row r="48" spans="1:53" x14ac:dyDescent="0.25">
      <c r="A48" s="1"/>
      <c r="B48" s="9"/>
      <c r="C48" s="9"/>
      <c r="D48" s="9"/>
      <c r="E48" s="1"/>
      <c r="F48" s="10"/>
      <c r="G48" s="10"/>
      <c r="H48" s="10"/>
      <c r="I48" s="10"/>
      <c r="J48" s="10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1" t="s">
        <v>106</v>
      </c>
      <c r="BA48" s="11" t="s">
        <v>10</v>
      </c>
    </row>
    <row r="49" spans="1:53" x14ac:dyDescent="0.25">
      <c r="A49" s="8"/>
      <c r="B49" s="9"/>
      <c r="C49" s="9"/>
      <c r="D49" s="12"/>
      <c r="E49" s="1"/>
      <c r="F49" s="10"/>
      <c r="G49" s="10"/>
      <c r="H49" s="10"/>
      <c r="I49" s="10"/>
      <c r="J49" s="10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1" t="s">
        <v>101</v>
      </c>
      <c r="BA49" s="11" t="s">
        <v>10</v>
      </c>
    </row>
    <row r="50" spans="1:53" x14ac:dyDescent="0.25">
      <c r="A50" s="1"/>
      <c r="B50" s="1"/>
      <c r="C50" s="1"/>
      <c r="D50" s="1"/>
      <c r="E50" s="1"/>
      <c r="F50" s="10"/>
      <c r="G50" s="10"/>
      <c r="H50" s="10"/>
      <c r="I50" s="10"/>
      <c r="J50" s="10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1" t="s">
        <v>95</v>
      </c>
      <c r="BA50" s="11" t="s">
        <v>10</v>
      </c>
    </row>
    <row r="51" spans="1:53" x14ac:dyDescent="0.25">
      <c r="A51" s="1"/>
      <c r="B51" s="1"/>
      <c r="C51" s="1"/>
      <c r="D51" s="1"/>
      <c r="E51" s="10"/>
      <c r="F51" s="10"/>
      <c r="G51" s="7"/>
      <c r="H51" s="2"/>
      <c r="I51" s="2"/>
      <c r="J51" s="2"/>
      <c r="K51" s="7"/>
      <c r="L51" s="2"/>
      <c r="M51" s="2"/>
      <c r="N51" s="2"/>
      <c r="O51" s="2"/>
      <c r="P51" s="2"/>
      <c r="Q51" s="2"/>
      <c r="R51" s="2"/>
      <c r="S51" s="2"/>
      <c r="T51" s="2"/>
      <c r="U51" s="2"/>
      <c r="V51" s="8"/>
      <c r="W51" s="8"/>
      <c r="X51" s="8"/>
      <c r="Y51" s="3"/>
      <c r="Z51" s="8"/>
      <c r="AA51" s="2"/>
      <c r="AB51" s="2"/>
      <c r="AC51" s="2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8"/>
      <c r="AO51" s="8"/>
      <c r="AP51" s="4"/>
      <c r="AQ51" s="4"/>
      <c r="AR51" s="4"/>
      <c r="AS51" s="8"/>
      <c r="AT51" s="8"/>
      <c r="AU51" s="5"/>
      <c r="AV51" s="2"/>
      <c r="AW51" s="2"/>
      <c r="AX51" s="2"/>
      <c r="AY51" s="6" t="s">
        <v>72</v>
      </c>
      <c r="AZ51" s="11" t="s">
        <v>96</v>
      </c>
      <c r="BA51" s="11" t="s">
        <v>54</v>
      </c>
    </row>
    <row r="52" spans="1:53" x14ac:dyDescent="0.25">
      <c r="A52" s="1"/>
      <c r="B52" s="1"/>
      <c r="C52" s="1"/>
      <c r="D52" s="1"/>
      <c r="E52" s="10"/>
      <c r="F52" s="10"/>
      <c r="G52" s="10"/>
      <c r="H52" s="10"/>
      <c r="I52" s="10"/>
      <c r="J52" s="10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1"/>
      <c r="BA52" s="11"/>
    </row>
    <row r="53" spans="1:53" x14ac:dyDescent="0.25">
      <c r="A53" s="1"/>
      <c r="B53" s="1"/>
      <c r="C53" s="1"/>
      <c r="D53" s="1"/>
      <c r="E53" s="10"/>
      <c r="F53" s="10"/>
      <c r="G53" s="10"/>
      <c r="H53" s="10"/>
      <c r="I53" s="10"/>
      <c r="J53" s="10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8" t="s">
        <v>82</v>
      </c>
      <c r="BA53" s="11" t="s">
        <v>54</v>
      </c>
    </row>
    <row r="54" spans="1:53" x14ac:dyDescent="0.25">
      <c r="A54" s="1"/>
      <c r="B54" s="1"/>
      <c r="C54" s="1"/>
      <c r="D54" s="1"/>
      <c r="E54" s="1"/>
      <c r="F54" s="10"/>
      <c r="G54" s="10"/>
      <c r="H54" s="10"/>
      <c r="I54" s="10"/>
      <c r="J54" s="10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1"/>
      <c r="BA54" s="11"/>
    </row>
    <row r="55" spans="1:53" x14ac:dyDescent="0.25">
      <c r="A55" s="1"/>
      <c r="B55" s="1"/>
      <c r="C55" s="1"/>
      <c r="D55" s="1"/>
      <c r="E55" s="1"/>
      <c r="F55" s="10"/>
      <c r="G55" s="10"/>
      <c r="H55" s="10"/>
      <c r="I55" s="10"/>
      <c r="J55" s="10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1" t="s">
        <v>102</v>
      </c>
      <c r="BA55" s="11" t="s">
        <v>54</v>
      </c>
    </row>
    <row r="56" spans="1:53" x14ac:dyDescent="0.25">
      <c r="A56" s="1"/>
      <c r="B56" s="1"/>
      <c r="C56" s="1"/>
      <c r="D56" s="1"/>
      <c r="E56" s="1"/>
      <c r="F56" s="10"/>
      <c r="G56" s="10"/>
      <c r="H56" s="10"/>
      <c r="I56" s="10"/>
      <c r="J56" s="10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1"/>
      <c r="BA56" s="11"/>
    </row>
    <row r="57" spans="1:53" x14ac:dyDescent="0.25">
      <c r="A57" s="1"/>
      <c r="B57" s="1"/>
      <c r="C57" s="1"/>
      <c r="D57" s="1"/>
      <c r="E57" s="10"/>
      <c r="F57" s="10"/>
      <c r="G57" s="10"/>
      <c r="H57" s="10"/>
      <c r="I57" s="10"/>
      <c r="J57" s="10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1"/>
      <c r="BA57" s="11"/>
    </row>
    <row r="58" spans="1:53" x14ac:dyDescent="0.25">
      <c r="A58" s="1"/>
      <c r="B58" s="1"/>
      <c r="C58" s="1"/>
      <c r="D58" s="1"/>
      <c r="E58" s="10"/>
      <c r="F58" s="10"/>
      <c r="G58" s="10"/>
      <c r="H58" s="10"/>
      <c r="I58" s="10"/>
      <c r="J58" s="10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1" t="s">
        <v>109</v>
      </c>
      <c r="BA58" s="11" t="s">
        <v>54</v>
      </c>
    </row>
    <row r="59" spans="1:53" x14ac:dyDescent="0.25">
      <c r="A59" s="1"/>
      <c r="B59" s="1"/>
      <c r="C59" s="1"/>
      <c r="D59" s="1"/>
      <c r="E59" s="1"/>
      <c r="F59" s="10"/>
      <c r="G59" s="10"/>
      <c r="H59" s="10"/>
      <c r="I59" s="10"/>
      <c r="J59" s="10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1" t="s">
        <v>74</v>
      </c>
      <c r="BA59" s="11" t="s">
        <v>10</v>
      </c>
    </row>
    <row r="60" spans="1:53" x14ac:dyDescent="0.25">
      <c r="A60" s="1"/>
      <c r="B60" s="1"/>
      <c r="C60" s="1"/>
      <c r="D60" s="1"/>
      <c r="E60" s="10"/>
      <c r="F60" s="10"/>
      <c r="G60" s="10"/>
      <c r="H60" s="10"/>
      <c r="I60" s="10"/>
      <c r="J60" s="10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1" t="s">
        <v>75</v>
      </c>
      <c r="BA60" s="11" t="s">
        <v>10</v>
      </c>
    </row>
    <row r="61" spans="1:53" x14ac:dyDescent="0.25">
      <c r="A61" s="1"/>
      <c r="B61" s="1"/>
      <c r="C61" s="1"/>
      <c r="D61" s="1"/>
      <c r="E61" s="10"/>
      <c r="F61" s="10"/>
      <c r="G61" s="10"/>
      <c r="H61" s="10"/>
      <c r="I61" s="10"/>
      <c r="J61" s="10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1" t="s">
        <v>76</v>
      </c>
      <c r="BA61" s="11" t="s">
        <v>38</v>
      </c>
    </row>
    <row r="62" spans="1:53" x14ac:dyDescent="0.25">
      <c r="A62" s="1"/>
      <c r="B62" s="1"/>
      <c r="C62" s="1"/>
      <c r="D62" s="1"/>
      <c r="E62" s="1"/>
      <c r="F62" s="10"/>
      <c r="G62" s="10"/>
      <c r="H62" s="10"/>
      <c r="I62" s="10"/>
      <c r="J62" s="10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1" t="s">
        <v>77</v>
      </c>
      <c r="BA62" s="11" t="s">
        <v>10</v>
      </c>
    </row>
    <row r="63" spans="1:53" x14ac:dyDescent="0.25">
      <c r="A63" s="1"/>
      <c r="B63" s="1"/>
      <c r="C63" s="1"/>
      <c r="D63" s="1"/>
      <c r="E63" s="1"/>
      <c r="F63" s="10"/>
      <c r="G63" s="10"/>
      <c r="H63" s="10"/>
      <c r="I63" s="10"/>
      <c r="J63" s="10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1" t="s">
        <v>78</v>
      </c>
      <c r="BA63" s="11" t="s">
        <v>10</v>
      </c>
    </row>
    <row r="64" spans="1:53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1" t="s">
        <v>79</v>
      </c>
      <c r="BA64" s="11" t="s">
        <v>10</v>
      </c>
    </row>
    <row r="65" spans="1:53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1" t="s">
        <v>80</v>
      </c>
      <c r="BA65" s="11" t="s">
        <v>54</v>
      </c>
    </row>
    <row r="66" spans="1:53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1" t="s">
        <v>98</v>
      </c>
      <c r="BA66" s="11" t="s">
        <v>10</v>
      </c>
    </row>
    <row r="67" spans="1:53" x14ac:dyDescent="0.25">
      <c r="AZ67" s="11" t="s">
        <v>138</v>
      </c>
      <c r="BA67" s="11" t="s">
        <v>10</v>
      </c>
    </row>
    <row r="68" spans="1:53" x14ac:dyDescent="0.25">
      <c r="AZ68" s="11" t="s">
        <v>139</v>
      </c>
      <c r="BA68" s="11" t="s">
        <v>10</v>
      </c>
    </row>
    <row r="69" spans="1:53" x14ac:dyDescent="0.25">
      <c r="AZ69" s="11" t="s">
        <v>140</v>
      </c>
      <c r="BA69" s="11" t="s">
        <v>10</v>
      </c>
    </row>
    <row r="70" spans="1:53" x14ac:dyDescent="0.25">
      <c r="AZ70" s="11" t="s">
        <v>82</v>
      </c>
      <c r="BA70" s="11" t="s">
        <v>63</v>
      </c>
    </row>
  </sheetData>
  <sheetProtection algorithmName="SHA-512" hashValue="s04Zb8aWZNdV9ugx4Q5MOg0efNyI5puPaGaP6N0ZReAM9yWCTmad1DVMSpXmNmRzoOTYgBq7r07dxF5S7fDT7A==" saltValue="YkSk51+ZFwIpLqT0O8nnCg==" spinCount="100000" sheet="1" objects="1" scenarios="1"/>
  <autoFilter ref="A1:BC1"/>
  <dataValidations disablePrompts="1" count="1">
    <dataValidation type="list" allowBlank="1" showInputMessage="1" showErrorMessage="1" sqref="U13">
      <formula1>INDIRECT(T13)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47</vt:i4>
      </vt:variant>
    </vt:vector>
  </HeadingPairs>
  <TitlesOfParts>
    <vt:vector size="49" baseType="lpstr">
      <vt:lpstr>Sheet1</vt:lpstr>
      <vt:lpstr>Sheet2</vt:lpstr>
      <vt:lpstr>Агальматолит_Баргилт</vt:lpstr>
      <vt:lpstr>Алт_үндсэн</vt:lpstr>
      <vt:lpstr>Алт_үүсмэл</vt:lpstr>
      <vt:lpstr>Алт_шороон</vt:lpstr>
      <vt:lpstr>Балчулуу</vt:lpstr>
      <vt:lpstr>Бар.м.Алевролит</vt:lpstr>
      <vt:lpstr>Бар.м.Барилгынчулуу</vt:lpstr>
      <vt:lpstr>Бар.м.Галтуулыншаарга</vt:lpstr>
      <vt:lpstr>Бар.м.Гантиг</vt:lpstr>
      <vt:lpstr>Бар.м.Дайрга</vt:lpstr>
      <vt:lpstr>Бар.м.Доломит</vt:lpstr>
      <vt:lpstr>Бар.м.Ногоонхаш</vt:lpstr>
      <vt:lpstr>Бар.м.Шавар</vt:lpstr>
      <vt:lpstr>Бар.м.Шохойнчулуу</vt:lpstr>
      <vt:lpstr>Бар.м.Элс</vt:lpstr>
      <vt:lpstr>Бар.м.Элс_хайрга</vt:lpstr>
      <vt:lpstr>Битум</vt:lpstr>
      <vt:lpstr>Болор</vt:lpstr>
      <vt:lpstr>Боржин</vt:lpstr>
      <vt:lpstr>Гөлтгөнө</vt:lpstr>
      <vt:lpstr>ГХЭлемент</vt:lpstr>
      <vt:lpstr>Гянтболд_үндсэн</vt:lpstr>
      <vt:lpstr>Гянтболд_шороон</vt:lpstr>
      <vt:lpstr>Давс</vt:lpstr>
      <vt:lpstr>Зэс</vt:lpstr>
      <vt:lpstr>Лити</vt:lpstr>
      <vt:lpstr>Магни</vt:lpstr>
      <vt:lpstr>Манган</vt:lpstr>
      <vt:lpstr>Молибден</vt:lpstr>
      <vt:lpstr>Мөнгө</vt:lpstr>
      <vt:lpstr>Мөсөншүү</vt:lpstr>
      <vt:lpstr>Нүүрс_Антрацит</vt:lpstr>
      <vt:lpstr>Нүүрс_Хүрэн</vt:lpstr>
      <vt:lpstr>Нүүрс_Чулуун</vt:lpstr>
      <vt:lpstr>Нүүрс_Эрчимхүчний</vt:lpstr>
      <vt:lpstr>Перлит</vt:lpstr>
      <vt:lpstr>Төмөр</vt:lpstr>
      <vt:lpstr>Уран</vt:lpstr>
      <vt:lpstr>Усанбиндэрьяа</vt:lpstr>
      <vt:lpstr>Фосфорит</vt:lpstr>
      <vt:lpstr>Хайлууржонш</vt:lpstr>
      <vt:lpstr>Холимогметалл_Pb_Zn_Cu_Mo_Au_Ag_Cd_Re_Sb_S_As</vt:lpstr>
      <vt:lpstr>Цагаантугалга_Гянтболд_Үүсмэл</vt:lpstr>
      <vt:lpstr>Цагаантугалга_Гянтболд_шороон</vt:lpstr>
      <vt:lpstr>Цагаантугалга_шороон</vt:lpstr>
      <vt:lpstr>Цайр</vt:lpstr>
      <vt:lpstr>Цеолит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Badamgarav Ms. Damba</dc:creator>
  <cp:lastModifiedBy>Erdenetungalag Ms. Dondov</cp:lastModifiedBy>
  <cp:lastPrinted>2023-02-15T11:05:38Z</cp:lastPrinted>
  <dcterms:created xsi:type="dcterms:W3CDTF">2023-02-14T03:17:08Z</dcterms:created>
  <dcterms:modified xsi:type="dcterms:W3CDTF">2024-09-02T09:14:12Z</dcterms:modified>
</cp:coreProperties>
</file>